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370" windowHeight="133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<sst xmlns="http://schemas.openxmlformats.org/spreadsheetml/2006/main" count="631" uniqueCount="286">
  <si>
    <t>ОПИС</t>
  </si>
  <si>
    <t xml:space="preserve"> </t>
  </si>
  <si>
    <t>1.</t>
  </si>
  <si>
    <t>ПОРЕСКИ ПРИХОДИ</t>
  </si>
  <si>
    <t>1.1.</t>
  </si>
  <si>
    <t>Порези на доходак</t>
  </si>
  <si>
    <t>Порез на приходе од пољопр.и шумар.</t>
  </si>
  <si>
    <t>Свега</t>
  </si>
  <si>
    <t>1.2.</t>
  </si>
  <si>
    <t>Порези на лична примања</t>
  </si>
  <si>
    <t>Порез на приходе од самосталне дјелат.</t>
  </si>
  <si>
    <t>Порез на приходе од сам.дјел.у пауш.износу</t>
  </si>
  <si>
    <t>Порез на лична примања</t>
  </si>
  <si>
    <t>1.3.</t>
  </si>
  <si>
    <t>Порези на имовину</t>
  </si>
  <si>
    <t>Порез на имовину</t>
  </si>
  <si>
    <t>Порез на наслијеђе и поклон</t>
  </si>
  <si>
    <t>Порез на пренос непокретности и права</t>
  </si>
  <si>
    <t>1.4.</t>
  </si>
  <si>
    <t>1.5.</t>
  </si>
  <si>
    <t>Порези на промет производа</t>
  </si>
  <si>
    <t>Општи порез на промет по општој стопи</t>
  </si>
  <si>
    <t>Општи порез на промет по нижој стопи</t>
  </si>
  <si>
    <t>Општи порез на промет на дерив.нафте</t>
  </si>
  <si>
    <t>Општи порез на промет на дуван. прер.</t>
  </si>
  <si>
    <t>Општи порез на промет алкохолних пића</t>
  </si>
  <si>
    <t>Општи порез на промет кафе</t>
  </si>
  <si>
    <t>Општи порез на промет лож уља</t>
  </si>
  <si>
    <t>1.6.</t>
  </si>
  <si>
    <t>Порез на промет услуга</t>
  </si>
  <si>
    <t>Општи пор.на пром.усл. по општ.стопи</t>
  </si>
  <si>
    <t xml:space="preserve">Свега </t>
  </si>
  <si>
    <t>1.7.</t>
  </si>
  <si>
    <t>Остали порези</t>
  </si>
  <si>
    <t>Порез на добитке од игара на срећу</t>
  </si>
  <si>
    <t>ПОРЕСКИ ПРИХОДИ - УКУПНО</t>
  </si>
  <si>
    <t>2.</t>
  </si>
  <si>
    <t>НЕПОРЕСКИ ПРИХОДИ</t>
  </si>
  <si>
    <t>2.1.</t>
  </si>
  <si>
    <t>Приходи од камата</t>
  </si>
  <si>
    <t>Приход од давања у закуп објек.општине</t>
  </si>
  <si>
    <t>Приход од земљишне ренте</t>
  </si>
  <si>
    <t>2.2.</t>
  </si>
  <si>
    <t>Административне таксе</t>
  </si>
  <si>
    <t>Општинске административне таксе</t>
  </si>
  <si>
    <t>2.3.</t>
  </si>
  <si>
    <t>Комуналне таксе</t>
  </si>
  <si>
    <t>Комуналне таксе на фирму</t>
  </si>
  <si>
    <t>Ком. таксе за прир.прогр.у угост.обј.</t>
  </si>
  <si>
    <t>Ком.таксе за кор.простора за паркирање</t>
  </si>
  <si>
    <t>2.4.</t>
  </si>
  <si>
    <t>Накнаде по разним основама</t>
  </si>
  <si>
    <t>Накнаде за уређивање грађ.земљишта</t>
  </si>
  <si>
    <t>Накнада за кориштење минер.сировина</t>
  </si>
  <si>
    <t>Накнада за промјену намј.пољопр.земљ.</t>
  </si>
  <si>
    <t>Сред.за репр.шума оств.прод.шум.сорт.</t>
  </si>
  <si>
    <t>Накнада за одводњ.од прав.лица и грађ.</t>
  </si>
  <si>
    <t>Накнада за извађени матер. из водотока</t>
  </si>
  <si>
    <t>Накн.за реал.пос.мјера за заш.од пож.</t>
  </si>
  <si>
    <t>2.5.</t>
  </si>
  <si>
    <t>Приходи од пружања јавних услуга</t>
  </si>
  <si>
    <t>2.7.</t>
  </si>
  <si>
    <t>Остали непорески приходи</t>
  </si>
  <si>
    <t>Остали општински приходи</t>
  </si>
  <si>
    <t>НЕПОРЕСКИ ПРИХОДИ - УКУПНО</t>
  </si>
  <si>
    <t>ИЗВОРНИ ПРИХОДИ (1+2)</t>
  </si>
  <si>
    <t>3.</t>
  </si>
  <si>
    <t>Текуће помоћи</t>
  </si>
  <si>
    <t>4.</t>
  </si>
  <si>
    <t>5.</t>
  </si>
  <si>
    <t>Капиталне помоћи</t>
  </si>
  <si>
    <t>2.6.</t>
  </si>
  <si>
    <t>Новчане казне изречене у пр.поступку</t>
  </si>
  <si>
    <t>Индекс</t>
  </si>
  <si>
    <t>Боравишна такса</t>
  </si>
  <si>
    <t>Табела 2.</t>
  </si>
  <si>
    <t xml:space="preserve">Назив потрошачке јединице: Скупштина општине </t>
  </si>
  <si>
    <t>Накнаде парламентарним странкама</t>
  </si>
  <si>
    <t>Савез општина и градова</t>
  </si>
  <si>
    <t>Општинска изборна комисија</t>
  </si>
  <si>
    <t>Укупно потрошачка јединица 0070110</t>
  </si>
  <si>
    <t xml:space="preserve">Назив потрошачке јединице: Начелник општине - Стручна служба </t>
  </si>
  <si>
    <t>Буџетска резерва</t>
  </si>
  <si>
    <t>Укупно потрошачка јединица 0070120</t>
  </si>
  <si>
    <t>Назив потрошачке јединице: Одјељење за општу управу и борачко инвалидску заштиту</t>
  </si>
  <si>
    <t>Мјесне заједнице</t>
  </si>
  <si>
    <t xml:space="preserve">  </t>
  </si>
  <si>
    <t>Укупно потрошачка јединица 0070130</t>
  </si>
  <si>
    <t>Назив потрошачке јединице: Одјељење за финансије, рачуноводство и наплату буџета</t>
  </si>
  <si>
    <t>Укупно потрошачка јединица 0070140</t>
  </si>
  <si>
    <t>Назив потрошачке јединице: Одјељење за привреду и друштвене дјелатности</t>
  </si>
  <si>
    <t>Стипендије</t>
  </si>
  <si>
    <t>Субвенције за превоз ученика</t>
  </si>
  <si>
    <t>СУБНОР</t>
  </si>
  <si>
    <t>Општинска борачка организација</t>
  </si>
  <si>
    <t>Црвени крст</t>
  </si>
  <si>
    <t>Средства за културу</t>
  </si>
  <si>
    <t>Средства за спорт</t>
  </si>
  <si>
    <t>Противградна заштита</t>
  </si>
  <si>
    <t>Основне школе</t>
  </si>
  <si>
    <t>Цивилна заштита</t>
  </si>
  <si>
    <t>Остала удружења</t>
  </si>
  <si>
    <t>Демографска политика</t>
  </si>
  <si>
    <t>Помоћ за избјегла и расељена лица</t>
  </si>
  <si>
    <t>Укупно потрошачка јединица 0070150</t>
  </si>
  <si>
    <t>Одржавање зелених површина</t>
  </si>
  <si>
    <t>Одржавање путева и улица</t>
  </si>
  <si>
    <t>Одржавање и санација јавне расвјете</t>
  </si>
  <si>
    <t>Програм имовинско правних односа</t>
  </si>
  <si>
    <t>Трошкови уличне расвјете-ел.енергија</t>
  </si>
  <si>
    <t>Трошкови пројектне документације</t>
  </si>
  <si>
    <t>Набавка земљишта</t>
  </si>
  <si>
    <t>6.</t>
  </si>
  <si>
    <t>Укупно потрошачка јединица 0070160</t>
  </si>
  <si>
    <t>Назив потрошачке јединице: Остала буџетска потрошња</t>
  </si>
  <si>
    <t>Поврат и прекњижавање јавних прихода</t>
  </si>
  <si>
    <t>Средства за пошумљавање и развој општине</t>
  </si>
  <si>
    <t>Спомен подручје Доња Градина</t>
  </si>
  <si>
    <t>Камате на домаће кредите</t>
  </si>
  <si>
    <t>Укупно потрошачка јединица 0070190</t>
  </si>
  <si>
    <t>Назив потрошачке јединице: Центар за социјални рад</t>
  </si>
  <si>
    <t>Текући програм соц.заштите</t>
  </si>
  <si>
    <t>Укупно потрошачка јединица 0070300</t>
  </si>
  <si>
    <t>Назив потрошачке јединице: Дјечији вртић "Пчелица"</t>
  </si>
  <si>
    <t>Укупно потрошачка јединица 0070400</t>
  </si>
  <si>
    <t>Назив потрошачке јединице: Центар за информисање и културу</t>
  </si>
  <si>
    <t>Укупно потрошачка јединица 0818006</t>
  </si>
  <si>
    <t>Назив потрошачке јединице: Народна библиотека</t>
  </si>
  <si>
    <t>Укупно потрошачка јединица 0818067</t>
  </si>
  <si>
    <t>Укупно потрошачка јединица 0070600</t>
  </si>
  <si>
    <t>Назив потрошачке јединице: МСШ "Никола Тесла"</t>
  </si>
  <si>
    <t>Укупно потрошачка јединица 08150034</t>
  </si>
  <si>
    <t>Назив потрошачке јединице: Локална агенција за развој</t>
  </si>
  <si>
    <t>Укупно потрошачка јединица 0070910</t>
  </si>
  <si>
    <t>Назив потрошачке јединице: Општинска туристичка организација</t>
  </si>
  <si>
    <t>Укупно потрошачка јединица 0070920</t>
  </si>
  <si>
    <t>УКУПНИ РАСХОДИ И ИЗДАЦИ</t>
  </si>
  <si>
    <t>Табела 1.</t>
  </si>
  <si>
    <t>Назив потрошачке јединице: Професионална ватрогасна јединица</t>
  </si>
  <si>
    <t>Назив потрошачке јединице:Одјељење за просторно уређење и стамбено комуналну дјелатност</t>
  </si>
  <si>
    <t>Стамбено збрињавање РВИ,бораца и пор.погинулих</t>
  </si>
  <si>
    <t>Допунска заштита РВИ, бораца и пор.погинулих</t>
  </si>
  <si>
    <t>Међуопштинска орг.слијепих и слабовидих</t>
  </si>
  <si>
    <t>Услуге дератизације, дезинфекције и дезинсекције</t>
  </si>
  <si>
    <t>Технички прегледи, надзор објеката и ревизија</t>
  </si>
  <si>
    <t>Фин.послова премјера и успост. кат.непокретности</t>
  </si>
  <si>
    <t>Израда просторно планске документације</t>
  </si>
  <si>
    <t>Реконструкција и модернизација градских улица</t>
  </si>
  <si>
    <t>Реконстр. и мод. локалних и некатег.путева</t>
  </si>
  <si>
    <t>Фондови за развој-субвенције за пољ.и стим.зап.</t>
  </si>
  <si>
    <t>Удружење пензионера</t>
  </si>
  <si>
    <t>Пословна зона "Липова Греда"</t>
  </si>
  <si>
    <t>2011.</t>
  </si>
  <si>
    <t>Пројекат"Народни хљеб"</t>
  </si>
  <si>
    <t>Накнада за воде за пиће у јавном водоснабд.</t>
  </si>
  <si>
    <t>Накнада за воде за друге намјене</t>
  </si>
  <si>
    <t>Накнада за воде за наводњавање</t>
  </si>
  <si>
    <t>Накн.за воде и минер.воде за флаширање</t>
  </si>
  <si>
    <t>Накнада за испуштање отпадних вода</t>
  </si>
  <si>
    <t>Накн.за пр.ел.ен.добијене коришћ.хидронерг.</t>
  </si>
  <si>
    <t>Накнада за коришћење минералних вода</t>
  </si>
  <si>
    <t>7.</t>
  </si>
  <si>
    <t>УКУПНИ ПРИХОДИ И ПРИМИЦИ</t>
  </si>
  <si>
    <t xml:space="preserve">                                                                                       ПРИХОДИ И ПРИМИЦИ </t>
  </si>
  <si>
    <t xml:space="preserve">                            РАСХОДИ И ИЗДАЦИ</t>
  </si>
  <si>
    <t>Расходи по основу коришћења роба и услуга</t>
  </si>
  <si>
    <t>Бруто накнаде скупштинских одборника</t>
  </si>
  <si>
    <t>бр.</t>
  </si>
  <si>
    <t>Ред.</t>
  </si>
  <si>
    <t>Бруто накнаде за рад чланова радних тијела и комисија</t>
  </si>
  <si>
    <t>Текући грантови</t>
  </si>
  <si>
    <t>Издаци за отплату главнице</t>
  </si>
  <si>
    <t>Расходи за лична примања</t>
  </si>
  <si>
    <t>Расх.по основу утрош.енергије,комунал.и комуник.усл.</t>
  </si>
  <si>
    <t>Расходи за режијски материјал</t>
  </si>
  <si>
    <t>Расходи за текуће одржавање</t>
  </si>
  <si>
    <t>Расходи по основу путовања и смјештаја</t>
  </si>
  <si>
    <t>Расходи за стручне услуге</t>
  </si>
  <si>
    <t>Остали непоменути расходи</t>
  </si>
  <si>
    <t>Дознаке на име социјалне заштите</t>
  </si>
  <si>
    <t>Расходи за материјал за посебне намјене</t>
  </si>
  <si>
    <t>Субвенције</t>
  </si>
  <si>
    <t>Издаци за сталну имовину</t>
  </si>
  <si>
    <t>Издаци за отплату дугова</t>
  </si>
  <si>
    <t>Издаци за набавку опреме</t>
  </si>
  <si>
    <t>Расх.по основу комунал.и комуник.усл.</t>
  </si>
  <si>
    <t>Расходи по основу закупа</t>
  </si>
  <si>
    <t>Расходи по основу утрошка енергије</t>
  </si>
  <si>
    <t>Расходи по основу комуналних и комуник.усл.</t>
  </si>
  <si>
    <t>Расходи за осигурање и банк.услуге</t>
  </si>
  <si>
    <t>Расходи за услуге штамп,информ.и правне усл.</t>
  </si>
  <si>
    <t>Расходи за одржавање лиценци</t>
  </si>
  <si>
    <t>Остале стручне услуге</t>
  </si>
  <si>
    <t>Расходи за стручно усавршавање</t>
  </si>
  <si>
    <t>Расходи по судским рјешењима</t>
  </si>
  <si>
    <t>Расходи по основу репрезентације</t>
  </si>
  <si>
    <t>Издаци за инвестиционо одржавање</t>
  </si>
  <si>
    <t>Финанс.пројеката удруж.грађ.и фондација</t>
  </si>
  <si>
    <t>Сред.за финанс.вјерских заједница</t>
  </si>
  <si>
    <t>Инклузија у основном образовању</t>
  </si>
  <si>
    <t>Средства за културне манифестације</t>
  </si>
  <si>
    <t>Улагање у побољшање пољопр.земљишта</t>
  </si>
  <si>
    <t>Расходи за остале услуге</t>
  </si>
  <si>
    <t xml:space="preserve">Фин.пројеката за поб полож.омладине  </t>
  </si>
  <si>
    <t>Расходи по основу свечаности и прослава</t>
  </si>
  <si>
    <t xml:space="preserve">Расходи за услуге ресертификације </t>
  </si>
  <si>
    <t>Изградња јавне расвјете</t>
  </si>
  <si>
    <t>Издаци за нематеријалну имовину</t>
  </si>
  <si>
    <t>Издаци за инвест.одржав.,рекон. и адаптацију</t>
  </si>
  <si>
    <t>Реконстр.и инв.одржавање објеката и простора</t>
  </si>
  <si>
    <t>Расходи за принудно извршење рјешења</t>
  </si>
  <si>
    <t>Расх.за.едукацију пољ.произв.и предузетника</t>
  </si>
  <si>
    <t>Расходи за одржавање чистоће</t>
  </si>
  <si>
    <t>Расходи за услуге зимске службе</t>
  </si>
  <si>
    <t xml:space="preserve"> Црпна станица-расх.ел.енергије и одржавање</t>
  </si>
  <si>
    <t>Изградња водоводне,канализ.мреже и ост.обј.</t>
  </si>
  <si>
    <t>Комунална накнада</t>
  </si>
  <si>
    <t>Бруто накнаде трошкова запослених</t>
  </si>
  <si>
    <t>Бруто плате</t>
  </si>
  <si>
    <t>Пројекат породичне мед.и здравствене заштите</t>
  </si>
  <si>
    <t>Издаци за изградњу објеката</t>
  </si>
  <si>
    <t>Bруто плате</t>
  </si>
  <si>
    <t>Bруто накнаде трошкова запослених</t>
  </si>
  <si>
    <t>Расходи финансирања и др.финанс.трошкови</t>
  </si>
  <si>
    <t>8.</t>
  </si>
  <si>
    <t>Ребаланс</t>
  </si>
  <si>
    <t>Примици за остало грађ.земљиште</t>
  </si>
  <si>
    <t>6/4</t>
  </si>
  <si>
    <t>Примици од продаје објеката</t>
  </si>
  <si>
    <t>Примици од задуживања</t>
  </si>
  <si>
    <t>Примици од задуж. из револвинг фонда</t>
  </si>
  <si>
    <t>Примици од задуж. код ЕИБ-а</t>
  </si>
  <si>
    <t>9.</t>
  </si>
  <si>
    <t>10.</t>
  </si>
  <si>
    <t>11.</t>
  </si>
  <si>
    <t>12.</t>
  </si>
  <si>
    <t>Конто</t>
  </si>
  <si>
    <t xml:space="preserve">Новчане казне </t>
  </si>
  <si>
    <t>Порез на лична примања од самост.дјел.</t>
  </si>
  <si>
    <t>Трансфери јед.локалне самоуправе</t>
  </si>
  <si>
    <t>Расх.за водов.прикљ.у насељу П.Пеција</t>
  </si>
  <si>
    <t>Примици од ПДВ-а -Цен. за инф.и култ.</t>
  </si>
  <si>
    <t>Примици од ПДВ-а -Општ.адм.служба</t>
  </si>
  <si>
    <t>Издаци за нематер.произ.имовину</t>
  </si>
  <si>
    <t>Издаци за залихе мат.,робе и сит.инв.</t>
  </si>
  <si>
    <t>Издаци по основу ПДВ-а</t>
  </si>
  <si>
    <t>Услуге мртвозорства</t>
  </si>
  <si>
    <t>Удружење РВИ</t>
  </si>
  <si>
    <t xml:space="preserve">Капитални грантови </t>
  </si>
  <si>
    <t>Трошкови обраде кредита</t>
  </si>
  <si>
    <t>Здравствено осиг.корисника центра</t>
  </si>
  <si>
    <t>Дознаке пруж.услуга соц.заштите</t>
  </si>
  <si>
    <t>Проширени видови соц.заштите</t>
  </si>
  <si>
    <t>Стамбено збрињ.ромских породица</t>
  </si>
  <si>
    <t>Једнокр.помоћи за школовање и награде учен.</t>
  </si>
  <si>
    <t>Изградња канализ.мреже-револвинг фонд</t>
  </si>
  <si>
    <t>Санација посл.објеката у Занат.центру</t>
  </si>
  <si>
    <t>Уређ.обале Уне и Етно двориште</t>
  </si>
  <si>
    <t>УКУПНИ ПРИХОДИ (1+2+3+4+5)</t>
  </si>
  <si>
    <t>Остали текући грантови</t>
  </si>
  <si>
    <t>Издаци за неизмирене обав.из претх.године</t>
  </si>
  <si>
    <t>Санација,реконст.и прош.водов.система</t>
  </si>
  <si>
    <t>Издаци за залихе мат.и сит.инв.</t>
  </si>
  <si>
    <t>2012.</t>
  </si>
  <si>
    <t>Порез на непокретности</t>
  </si>
  <si>
    <t>Нацрт</t>
  </si>
  <si>
    <t>Накнада за воде за инд.процесе</t>
  </si>
  <si>
    <t>13.</t>
  </si>
  <si>
    <t>Примици од напл.датих зајмова</t>
  </si>
  <si>
    <t>Процјена</t>
  </si>
  <si>
    <t>Приходи од закупа и ренте</t>
  </si>
  <si>
    <t>Приходи од камата на новчана средства</t>
  </si>
  <si>
    <t>Накн. за заштиту вода коју плаћ.вл.трансп.сред.</t>
  </si>
  <si>
    <t>Центар за социјални рад</t>
  </si>
  <si>
    <t>Центар за инф.и културу</t>
  </si>
  <si>
    <t>Народна библиотека</t>
  </si>
  <si>
    <t>Професионална ватрогасна јединица</t>
  </si>
  <si>
    <t>МСШ"Никола Тесла"</t>
  </si>
  <si>
    <t>2.8.</t>
  </si>
  <si>
    <t>5</t>
  </si>
  <si>
    <t>Цивилна заштита-набавка опреме</t>
  </si>
  <si>
    <t>Цивилна заштита-ситан инвентар</t>
  </si>
  <si>
    <t>6</t>
  </si>
  <si>
    <t>Индиректни порези дозначени од УИО</t>
  </si>
  <si>
    <t>Расходи по основу обиљеж.годиш.и знач.дат.</t>
  </si>
  <si>
    <t>Дјечији вртић "Пчелица"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</si>
</sst>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.0"/>
    <numFmt numFmtId="182" formatCode="#,##0.0000"/>
  </numFmts>
  <fonts count="25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1" fillId="20" borderId="10" xfId="0" applyFont="1" applyFill="1" applyBorder="1" applyAlignment="1">
      <alignment vertical="top" wrapText="1"/>
    </xf>
    <xf numFmtId="0" fontId="1" fillId="20" borderId="11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center" vertical="top"/>
    </xf>
    <xf numFmtId="0" fontId="1" fillId="20" borderId="12" xfId="0" applyFont="1" applyFill="1" applyBorder="1" applyAlignment="1">
      <alignment vertical="top" wrapText="1"/>
    </xf>
    <xf numFmtId="0" fontId="1" fillId="20" borderId="13" xfId="0" applyFont="1" applyFill="1" applyBorder="1" applyAlignment="1">
      <alignment horizontal="center" vertical="top" wrapText="1"/>
    </xf>
    <xf numFmtId="49" fontId="1" fillId="20" borderId="13" xfId="0" applyNumberFormat="1" applyFont="1" applyFill="1" applyBorder="1" applyAlignment="1">
      <alignment horizontal="center" vertical="top" wrapText="1"/>
    </xf>
    <xf numFmtId="0" fontId="2" fillId="20" borderId="12" xfId="0" applyFont="1" applyFill="1" applyBorder="1" applyAlignment="1">
      <alignment horizontal="center" vertical="top" wrapText="1"/>
    </xf>
    <xf numFmtId="0" fontId="2" fillId="20" borderId="1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20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3" fontId="21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4" fontId="2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20" fillId="0" borderId="0" xfId="0" applyNumberFormat="1" applyFont="1" applyFill="1" applyAlignment="1">
      <alignment/>
    </xf>
    <xf numFmtId="181" fontId="20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181" fontId="2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181" fontId="21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59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59" applyNumberFormat="1" applyFont="1" applyAlignment="1">
      <alignment/>
    </xf>
    <xf numFmtId="0" fontId="20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20" borderId="15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3" fontId="1" fillId="20" borderId="15" xfId="59" applyNumberFormat="1" applyFont="1" applyFill="1" applyBorder="1" applyAlignment="1">
      <alignment/>
    </xf>
    <xf numFmtId="49" fontId="1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59" applyNumberFormat="1" applyFont="1" applyFill="1" applyBorder="1" applyAlignment="1">
      <alignment/>
    </xf>
    <xf numFmtId="0" fontId="2" fillId="0" borderId="0" xfId="0" applyFont="1" applyAlignment="1">
      <alignment/>
    </xf>
    <xf numFmtId="181" fontId="20" fillId="0" borderId="0" xfId="0" applyNumberFormat="1" applyFont="1" applyAlignment="1">
      <alignment/>
    </xf>
    <xf numFmtId="0" fontId="1" fillId="20" borderId="15" xfId="0" applyFont="1" applyFill="1" applyBorder="1" applyAlignment="1">
      <alignment horizontal="center" vertical="top" wrapText="1"/>
    </xf>
    <xf numFmtId="0" fontId="1" fillId="20" borderId="15" xfId="0" applyFont="1" applyFill="1" applyBorder="1" applyAlignment="1">
      <alignment vertical="top" wrapText="1"/>
    </xf>
    <xf numFmtId="3" fontId="1" fillId="20" borderId="15" xfId="59" applyNumberFormat="1" applyFont="1" applyFill="1" applyBorder="1" applyAlignment="1">
      <alignment horizontal="right" vertical="top" wrapText="1"/>
    </xf>
    <xf numFmtId="181" fontId="21" fillId="20" borderId="15" xfId="0" applyNumberFormat="1" applyFont="1" applyFill="1" applyBorder="1" applyAlignment="1">
      <alignment/>
    </xf>
    <xf numFmtId="3" fontId="1" fillId="20" borderId="15" xfId="0" applyNumberFormat="1" applyFont="1" applyFill="1" applyBorder="1" applyAlignment="1">
      <alignment horizontal="right" vertical="top" wrapText="1"/>
    </xf>
    <xf numFmtId="0" fontId="1" fillId="20" borderId="15" xfId="0" applyFont="1" applyFill="1" applyBorder="1" applyAlignment="1">
      <alignment/>
    </xf>
    <xf numFmtId="0" fontId="1" fillId="20" borderId="15" xfId="0" applyFont="1" applyFill="1" applyBorder="1" applyAlignment="1">
      <alignment horizontal="center"/>
    </xf>
    <xf numFmtId="3" fontId="1" fillId="20" borderId="15" xfId="0" applyNumberFormat="1" applyFont="1" applyFill="1" applyBorder="1" applyAlignment="1">
      <alignment horizontal="right"/>
    </xf>
    <xf numFmtId="3" fontId="1" fillId="20" borderId="15" xfId="59" applyNumberFormat="1" applyFont="1" applyFill="1" applyBorder="1" applyAlignment="1">
      <alignment horizontal="right"/>
    </xf>
    <xf numFmtId="3" fontId="1" fillId="20" borderId="15" xfId="59" applyNumberFormat="1" applyFont="1" applyFill="1" applyBorder="1" applyAlignment="1">
      <alignment/>
    </xf>
    <xf numFmtId="0" fontId="20" fillId="20" borderId="15" xfId="0" applyFont="1" applyFill="1" applyBorder="1" applyAlignment="1">
      <alignment horizontal="left"/>
    </xf>
    <xf numFmtId="0" fontId="21" fillId="20" borderId="15" xfId="0" applyFont="1" applyFill="1" applyBorder="1" applyAlignment="1">
      <alignment/>
    </xf>
    <xf numFmtId="0" fontId="2" fillId="20" borderId="15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4" fontId="24" fillId="0" borderId="0" xfId="0" applyNumberFormat="1" applyFont="1" applyBorder="1" applyAlignment="1">
      <alignment horizontal="right" vertical="top" wrapText="1"/>
    </xf>
    <xf numFmtId="181" fontId="21" fillId="20" borderId="16" xfId="0" applyNumberFormat="1" applyFont="1" applyFill="1" applyBorder="1" applyAlignment="1">
      <alignment/>
    </xf>
    <xf numFmtId="181" fontId="20" fillId="0" borderId="17" xfId="0" applyNumberFormat="1" applyFont="1" applyBorder="1" applyAlignment="1">
      <alignment/>
    </xf>
    <xf numFmtId="4" fontId="2" fillId="0" borderId="0" xfId="59" applyNumberFormat="1" applyFont="1" applyAlignment="1">
      <alignment/>
    </xf>
    <xf numFmtId="3" fontId="24" fillId="0" borderId="0" xfId="0" applyNumberFormat="1" applyFont="1" applyBorder="1" applyAlignment="1">
      <alignment horizontal="right" vertical="top" wrapText="1"/>
    </xf>
    <xf numFmtId="1" fontId="20" fillId="0" borderId="0" xfId="0" applyNumberFormat="1" applyFont="1" applyAlignment="1">
      <alignment/>
    </xf>
    <xf numFmtId="0" fontId="1" fillId="20" borderId="10" xfId="0" applyFont="1" applyFill="1" applyBorder="1" applyAlignment="1">
      <alignment horizontal="center" vertical="top" wrapText="1"/>
    </xf>
    <xf numFmtId="0" fontId="1" fillId="2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4.421875" style="2" customWidth="1"/>
    <col min="2" max="2" width="8.57421875" style="2" customWidth="1"/>
    <col min="3" max="3" width="42.7109375" style="2" customWidth="1"/>
    <col min="4" max="6" width="14.7109375" style="2" customWidth="1"/>
    <col min="7" max="7" width="10.421875" style="2" customWidth="1"/>
  </cols>
  <sheetData>
    <row r="1" spans="1:4" ht="15" customHeight="1">
      <c r="A1" s="81" t="s">
        <v>163</v>
      </c>
      <c r="B1" s="81"/>
      <c r="C1" s="81"/>
      <c r="D1" s="81"/>
    </row>
    <row r="2" spans="1:3" ht="15" customHeight="1">
      <c r="A2" s="30" t="s">
        <v>137</v>
      </c>
      <c r="B2" s="30"/>
      <c r="C2" s="30"/>
    </row>
    <row r="3" spans="1:7" ht="15" customHeight="1">
      <c r="A3" s="3" t="s">
        <v>168</v>
      </c>
      <c r="B3" s="4" t="s">
        <v>236</v>
      </c>
      <c r="C3" s="79" t="s">
        <v>0</v>
      </c>
      <c r="D3" s="4" t="s">
        <v>225</v>
      </c>
      <c r="E3" s="5" t="s">
        <v>269</v>
      </c>
      <c r="F3" s="4" t="s">
        <v>265</v>
      </c>
      <c r="G3" s="4" t="s">
        <v>73</v>
      </c>
    </row>
    <row r="4" spans="1:7" ht="15" customHeight="1">
      <c r="A4" s="6" t="s">
        <v>167</v>
      </c>
      <c r="B4" s="7"/>
      <c r="C4" s="80"/>
      <c r="D4" s="8" t="s">
        <v>152</v>
      </c>
      <c r="E4" s="8" t="s">
        <v>152</v>
      </c>
      <c r="F4" s="8" t="s">
        <v>263</v>
      </c>
      <c r="G4" s="8" t="s">
        <v>227</v>
      </c>
    </row>
    <row r="5" spans="1:7" ht="15" customHeight="1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</row>
    <row r="6" spans="1:3" ht="12" customHeight="1">
      <c r="A6" s="11" t="s">
        <v>1</v>
      </c>
      <c r="B6" s="12"/>
      <c r="C6" s="13" t="s">
        <v>1</v>
      </c>
    </row>
    <row r="7" spans="1:3" ht="15" customHeight="1">
      <c r="A7" s="11" t="s">
        <v>2</v>
      </c>
      <c r="B7" s="12"/>
      <c r="C7" s="13" t="s">
        <v>3</v>
      </c>
    </row>
    <row r="8" spans="1:3" ht="12" customHeight="1">
      <c r="A8" s="11"/>
      <c r="B8" s="12"/>
      <c r="C8" s="13"/>
    </row>
    <row r="9" spans="1:3" ht="15" customHeight="1">
      <c r="A9" s="11" t="s">
        <v>4</v>
      </c>
      <c r="B9" s="11"/>
      <c r="C9" s="13" t="s">
        <v>5</v>
      </c>
    </row>
    <row r="10" spans="1:9" ht="12" customHeight="1">
      <c r="A10" s="11"/>
      <c r="B10" s="11"/>
      <c r="C10" s="13"/>
      <c r="I10" t="s">
        <v>1</v>
      </c>
    </row>
    <row r="11" spans="1:7" ht="15" customHeight="1">
      <c r="A11" s="12"/>
      <c r="B11" s="12">
        <v>711113</v>
      </c>
      <c r="C11" s="14" t="s">
        <v>6</v>
      </c>
      <c r="D11" s="15">
        <v>500</v>
      </c>
      <c r="E11" s="23">
        <v>500</v>
      </c>
      <c r="F11" s="15">
        <v>500</v>
      </c>
      <c r="G11" s="16">
        <f>PRODUCT(F11/D11)*100</f>
        <v>100</v>
      </c>
    </row>
    <row r="12" spans="1:7" ht="15" customHeight="1">
      <c r="A12" s="56"/>
      <c r="B12" s="56">
        <v>711100</v>
      </c>
      <c r="C12" s="57" t="s">
        <v>7</v>
      </c>
      <c r="D12" s="58">
        <f>D11</f>
        <v>500</v>
      </c>
      <c r="E12" s="58">
        <f>E11</f>
        <v>500</v>
      </c>
      <c r="F12" s="58">
        <f>F11</f>
        <v>500</v>
      </c>
      <c r="G12" s="59">
        <f>PRODUCT(F12/D12)*100</f>
        <v>100</v>
      </c>
    </row>
    <row r="13" spans="1:7" ht="12" customHeight="1">
      <c r="A13" s="11"/>
      <c r="B13" s="11"/>
      <c r="C13" s="13"/>
      <c r="D13" s="15"/>
      <c r="E13" s="15"/>
      <c r="F13" s="15"/>
      <c r="G13" s="16"/>
    </row>
    <row r="14" spans="1:7" ht="15" customHeight="1">
      <c r="A14" s="11" t="s">
        <v>8</v>
      </c>
      <c r="B14" s="11"/>
      <c r="C14" s="13" t="s">
        <v>9</v>
      </c>
      <c r="D14" s="15"/>
      <c r="E14" s="15"/>
      <c r="F14" s="15"/>
      <c r="G14" s="16"/>
    </row>
    <row r="15" spans="1:7" ht="12" customHeight="1">
      <c r="A15" s="11"/>
      <c r="B15" s="11"/>
      <c r="C15" s="17"/>
      <c r="D15" s="15"/>
      <c r="E15" s="15"/>
      <c r="F15" s="15"/>
      <c r="G15" s="16"/>
    </row>
    <row r="16" spans="1:7" ht="15" customHeight="1">
      <c r="A16" s="12"/>
      <c r="B16" s="12">
        <v>713111</v>
      </c>
      <c r="C16" s="14" t="s">
        <v>10</v>
      </c>
      <c r="D16" s="15">
        <v>80000</v>
      </c>
      <c r="E16" s="23">
        <v>60000</v>
      </c>
      <c r="F16" s="15">
        <v>60000</v>
      </c>
      <c r="G16" s="16">
        <f>PRODUCT(F16/D16)*100</f>
        <v>75</v>
      </c>
    </row>
    <row r="17" spans="1:7" ht="15" customHeight="1">
      <c r="A17" s="12"/>
      <c r="B17" s="12">
        <v>713112</v>
      </c>
      <c r="C17" s="14" t="s">
        <v>11</v>
      </c>
      <c r="D17" s="15">
        <v>2000</v>
      </c>
      <c r="E17" s="23">
        <v>2000</v>
      </c>
      <c r="F17" s="15">
        <v>2000</v>
      </c>
      <c r="G17" s="16">
        <f>PRODUCT(F17/D17)*100</f>
        <v>100</v>
      </c>
    </row>
    <row r="18" spans="1:7" ht="15" customHeight="1">
      <c r="A18" s="12"/>
      <c r="B18" s="12">
        <v>713113</v>
      </c>
      <c r="C18" s="14" t="s">
        <v>12</v>
      </c>
      <c r="D18" s="15">
        <v>570000</v>
      </c>
      <c r="E18" s="23">
        <v>800000</v>
      </c>
      <c r="F18" s="15">
        <v>800000</v>
      </c>
      <c r="G18" s="16">
        <f>PRODUCT(F18/D18)*100</f>
        <v>140.35087719298244</v>
      </c>
    </row>
    <row r="19" spans="1:7" ht="15" customHeight="1">
      <c r="A19" s="12"/>
      <c r="B19" s="12">
        <v>713114</v>
      </c>
      <c r="C19" s="14" t="s">
        <v>238</v>
      </c>
      <c r="D19" s="15">
        <v>500</v>
      </c>
      <c r="E19" s="23">
        <v>500</v>
      </c>
      <c r="F19" s="15">
        <v>500</v>
      </c>
      <c r="G19" s="16">
        <f>PRODUCT(F19/D19)*100</f>
        <v>100</v>
      </c>
    </row>
    <row r="20" spans="1:7" ht="15" customHeight="1">
      <c r="A20" s="56"/>
      <c r="B20" s="56">
        <v>713100</v>
      </c>
      <c r="C20" s="57" t="s">
        <v>7</v>
      </c>
      <c r="D20" s="58">
        <f>D16+D17+D18+D19</f>
        <v>652500</v>
      </c>
      <c r="E20" s="58">
        <f>E16+E17+E18+E19</f>
        <v>862500</v>
      </c>
      <c r="F20" s="58">
        <f>F16+F17+F18+F19</f>
        <v>862500</v>
      </c>
      <c r="G20" s="59">
        <f>PRODUCT(F20/D20)*100</f>
        <v>132.183908045977</v>
      </c>
    </row>
    <row r="21" spans="1:7" ht="12" customHeight="1">
      <c r="A21" s="12"/>
      <c r="B21" s="12"/>
      <c r="C21" s="14"/>
      <c r="D21" s="15"/>
      <c r="E21" s="15"/>
      <c r="F21" s="15"/>
      <c r="G21" s="16"/>
    </row>
    <row r="22" spans="1:7" ht="15" customHeight="1">
      <c r="A22" s="11" t="s">
        <v>13</v>
      </c>
      <c r="B22" s="11"/>
      <c r="C22" s="13" t="s">
        <v>14</v>
      </c>
      <c r="D22" s="15"/>
      <c r="E22" s="15"/>
      <c r="F22" s="15"/>
      <c r="G22" s="16"/>
    </row>
    <row r="23" spans="1:7" ht="12" customHeight="1">
      <c r="A23" s="11"/>
      <c r="B23" s="11"/>
      <c r="C23" s="13"/>
      <c r="D23" s="15"/>
      <c r="E23" s="15"/>
      <c r="F23" s="15"/>
      <c r="G23" s="16"/>
    </row>
    <row r="24" spans="1:7" ht="15" customHeight="1">
      <c r="A24" s="12"/>
      <c r="B24" s="12">
        <v>714111</v>
      </c>
      <c r="C24" s="14" t="s">
        <v>15</v>
      </c>
      <c r="D24" s="15">
        <v>180000</v>
      </c>
      <c r="E24" s="23">
        <v>180000</v>
      </c>
      <c r="F24" s="15"/>
      <c r="G24" s="16"/>
    </row>
    <row r="25" spans="1:7" ht="15" customHeight="1">
      <c r="A25" s="12"/>
      <c r="B25" s="12">
        <v>714211</v>
      </c>
      <c r="C25" s="14" t="s">
        <v>16</v>
      </c>
      <c r="D25" s="15">
        <v>30000</v>
      </c>
      <c r="E25" s="23">
        <v>55000</v>
      </c>
      <c r="F25" s="15"/>
      <c r="G25" s="16"/>
    </row>
    <row r="26" spans="1:7" ht="15" customHeight="1">
      <c r="A26" s="12"/>
      <c r="B26" s="12">
        <v>714311</v>
      </c>
      <c r="C26" s="14" t="s">
        <v>17</v>
      </c>
      <c r="D26" s="15">
        <v>230000</v>
      </c>
      <c r="E26" s="23">
        <v>215000</v>
      </c>
      <c r="F26" s="15"/>
      <c r="G26" s="16"/>
    </row>
    <row r="27" spans="1:7" ht="15" customHeight="1">
      <c r="A27" s="12"/>
      <c r="B27" s="12">
        <v>714111</v>
      </c>
      <c r="C27" s="14" t="s">
        <v>264</v>
      </c>
      <c r="D27" s="15"/>
      <c r="E27" s="77"/>
      <c r="F27" s="15">
        <v>440000</v>
      </c>
      <c r="G27" s="16"/>
    </row>
    <row r="28" spans="1:7" ht="15" customHeight="1">
      <c r="A28" s="56"/>
      <c r="B28" s="56">
        <v>714100</v>
      </c>
      <c r="C28" s="57" t="s">
        <v>7</v>
      </c>
      <c r="D28" s="58">
        <f>D24+D25+D26</f>
        <v>440000</v>
      </c>
      <c r="E28" s="58">
        <f>E24+E25+E26</f>
        <v>450000</v>
      </c>
      <c r="F28" s="58">
        <f>F24+F25+F26+F27</f>
        <v>440000</v>
      </c>
      <c r="G28" s="59">
        <f>PRODUCT(F28/D28)*100</f>
        <v>100</v>
      </c>
    </row>
    <row r="29" spans="1:7" ht="12" customHeight="1">
      <c r="A29" s="11"/>
      <c r="B29" s="11"/>
      <c r="C29" s="13"/>
      <c r="D29" s="15"/>
      <c r="E29" s="15"/>
      <c r="F29" s="15"/>
      <c r="G29" s="16"/>
    </row>
    <row r="30" spans="1:7" ht="15" customHeight="1">
      <c r="A30" s="11" t="s">
        <v>18</v>
      </c>
      <c r="B30" s="11"/>
      <c r="C30" s="13" t="s">
        <v>283</v>
      </c>
      <c r="D30" s="15"/>
      <c r="E30" s="15"/>
      <c r="F30" s="15"/>
      <c r="G30" s="16"/>
    </row>
    <row r="31" spans="1:7" ht="15" customHeight="1">
      <c r="A31" s="11"/>
      <c r="B31" s="11"/>
      <c r="C31" s="17"/>
      <c r="D31" s="15"/>
      <c r="E31" s="15"/>
      <c r="F31" s="15"/>
      <c r="G31" s="16"/>
    </row>
    <row r="32" spans="1:7" ht="15" customHeight="1">
      <c r="A32" s="11"/>
      <c r="B32" s="12">
        <v>717111</v>
      </c>
      <c r="C32" s="14" t="s">
        <v>283</v>
      </c>
      <c r="D32" s="18">
        <v>5550000</v>
      </c>
      <c r="E32" s="22">
        <v>6050000</v>
      </c>
      <c r="F32" s="18">
        <v>6050000</v>
      </c>
      <c r="G32" s="19">
        <f>PRODUCT(F32/D32)*100</f>
        <v>109.009009009009</v>
      </c>
    </row>
    <row r="33" spans="1:5" ht="15" customHeight="1">
      <c r="A33" s="11"/>
      <c r="B33" s="12"/>
      <c r="C33" s="14"/>
      <c r="E33" s="15"/>
    </row>
    <row r="34" spans="1:5" ht="15" customHeight="1">
      <c r="A34" s="11" t="s">
        <v>19</v>
      </c>
      <c r="B34" s="11"/>
      <c r="C34" s="13" t="s">
        <v>20</v>
      </c>
      <c r="E34" s="15"/>
    </row>
    <row r="35" spans="1:5" ht="15" customHeight="1">
      <c r="A35" s="11"/>
      <c r="B35" s="11"/>
      <c r="C35" s="17"/>
      <c r="E35" s="15"/>
    </row>
    <row r="36" spans="1:7" ht="15" customHeight="1">
      <c r="A36" s="12"/>
      <c r="B36" s="12">
        <v>715111</v>
      </c>
      <c r="C36" s="14" t="s">
        <v>21</v>
      </c>
      <c r="D36" s="15">
        <v>8000</v>
      </c>
      <c r="E36" s="23">
        <v>5500</v>
      </c>
      <c r="F36" s="15">
        <v>5000</v>
      </c>
      <c r="G36" s="16">
        <f>PRODUCT(F36/D36)*100</f>
        <v>62.5</v>
      </c>
    </row>
    <row r="37" spans="1:7" ht="15" customHeight="1">
      <c r="A37" s="12"/>
      <c r="B37" s="12">
        <v>715112</v>
      </c>
      <c r="C37" s="14" t="s">
        <v>22</v>
      </c>
      <c r="D37" s="15">
        <v>8000</v>
      </c>
      <c r="E37" s="23">
        <v>12000</v>
      </c>
      <c r="F37" s="15">
        <v>8000</v>
      </c>
      <c r="G37" s="16">
        <f>PRODUCT(F37/D37)*100</f>
        <v>100</v>
      </c>
    </row>
    <row r="38" spans="1:7" ht="15" customHeight="1">
      <c r="A38" s="3" t="s">
        <v>168</v>
      </c>
      <c r="B38" s="4" t="s">
        <v>236</v>
      </c>
      <c r="C38" s="79" t="s">
        <v>0</v>
      </c>
      <c r="D38" s="4" t="s">
        <v>225</v>
      </c>
      <c r="E38" s="5" t="s">
        <v>269</v>
      </c>
      <c r="F38" s="4" t="s">
        <v>265</v>
      </c>
      <c r="G38" s="4" t="s">
        <v>73</v>
      </c>
    </row>
    <row r="39" spans="1:7" ht="15" customHeight="1">
      <c r="A39" s="6" t="s">
        <v>167</v>
      </c>
      <c r="B39" s="7"/>
      <c r="C39" s="80"/>
      <c r="D39" s="8" t="s">
        <v>152</v>
      </c>
      <c r="E39" s="8" t="s">
        <v>152</v>
      </c>
      <c r="F39" s="8" t="s">
        <v>263</v>
      </c>
      <c r="G39" s="8" t="s">
        <v>227</v>
      </c>
    </row>
    <row r="40" spans="1:7" ht="15" customHeight="1">
      <c r="A40" s="9">
        <v>1</v>
      </c>
      <c r="B40" s="10">
        <v>2</v>
      </c>
      <c r="C40" s="10">
        <v>3</v>
      </c>
      <c r="D40" s="10">
        <v>4</v>
      </c>
      <c r="E40" s="10">
        <v>5</v>
      </c>
      <c r="F40" s="10">
        <v>6</v>
      </c>
      <c r="G40" s="10">
        <v>7</v>
      </c>
    </row>
    <row r="41" spans="1:3" ht="12" customHeight="1">
      <c r="A41" s="11"/>
      <c r="B41" s="11"/>
      <c r="C41" s="17"/>
    </row>
    <row r="42" spans="1:7" ht="15" customHeight="1">
      <c r="A42" s="12"/>
      <c r="B42" s="12">
        <v>715113</v>
      </c>
      <c r="C42" s="14" t="s">
        <v>23</v>
      </c>
      <c r="D42" s="15">
        <v>3000</v>
      </c>
      <c r="E42" s="23">
        <v>1000</v>
      </c>
      <c r="F42" s="15">
        <v>1500</v>
      </c>
      <c r="G42" s="16">
        <f aca="true" t="shared" si="0" ref="G42:G47">PRODUCT(F42/D42)*100</f>
        <v>50</v>
      </c>
    </row>
    <row r="43" spans="1:7" ht="15" customHeight="1">
      <c r="A43" s="12"/>
      <c r="B43" s="12">
        <v>715114</v>
      </c>
      <c r="C43" s="14" t="s">
        <v>24</v>
      </c>
      <c r="D43" s="15">
        <v>300</v>
      </c>
      <c r="E43" s="23">
        <v>300</v>
      </c>
      <c r="F43" s="15">
        <v>300</v>
      </c>
      <c r="G43" s="16">
        <f t="shared" si="0"/>
        <v>100</v>
      </c>
    </row>
    <row r="44" spans="1:7" ht="15" customHeight="1">
      <c r="A44" s="12"/>
      <c r="B44" s="12">
        <v>715115</v>
      </c>
      <c r="C44" s="14" t="s">
        <v>25</v>
      </c>
      <c r="D44" s="15">
        <v>1000</v>
      </c>
      <c r="E44" s="23">
        <v>1000</v>
      </c>
      <c r="F44" s="15">
        <v>1000</v>
      </c>
      <c r="G44" s="16">
        <f t="shared" si="0"/>
        <v>100</v>
      </c>
    </row>
    <row r="45" spans="1:7" ht="15" customHeight="1">
      <c r="A45" s="12"/>
      <c r="B45" s="12">
        <v>715116</v>
      </c>
      <c r="C45" s="14" t="s">
        <v>26</v>
      </c>
      <c r="D45" s="15">
        <v>200</v>
      </c>
      <c r="E45" s="23">
        <v>50</v>
      </c>
      <c r="F45" s="15">
        <v>200</v>
      </c>
      <c r="G45" s="16">
        <f t="shared" si="0"/>
        <v>100</v>
      </c>
    </row>
    <row r="46" spans="1:7" ht="15" customHeight="1">
      <c r="A46" s="12"/>
      <c r="B46" s="12">
        <v>715117</v>
      </c>
      <c r="C46" s="14" t="s">
        <v>27</v>
      </c>
      <c r="D46" s="15">
        <v>100</v>
      </c>
      <c r="E46" s="15"/>
      <c r="F46" s="15"/>
      <c r="G46" s="16"/>
    </row>
    <row r="47" spans="1:7" ht="15" customHeight="1">
      <c r="A47" s="56"/>
      <c r="B47" s="56">
        <v>715100</v>
      </c>
      <c r="C47" s="57" t="s">
        <v>7</v>
      </c>
      <c r="D47" s="60">
        <f>D36+D37+D42+D43+D44+D45+D46</f>
        <v>20600</v>
      </c>
      <c r="E47" s="60">
        <f>E36+E37+E42+E43+E44+E45+E46</f>
        <v>19850</v>
      </c>
      <c r="F47" s="60">
        <f>F36+F37+F42+F43+F44+F45+F46</f>
        <v>16000</v>
      </c>
      <c r="G47" s="59">
        <f t="shared" si="0"/>
        <v>77.66990291262135</v>
      </c>
    </row>
    <row r="48" spans="1:7" ht="12" customHeight="1">
      <c r="A48" s="12"/>
      <c r="B48" s="12"/>
      <c r="C48" s="14"/>
      <c r="D48" s="15"/>
      <c r="E48" s="15"/>
      <c r="F48" s="15"/>
      <c r="G48" s="16"/>
    </row>
    <row r="49" spans="1:7" ht="15" customHeight="1">
      <c r="A49" s="11" t="s">
        <v>28</v>
      </c>
      <c r="B49" s="11"/>
      <c r="C49" s="13" t="s">
        <v>29</v>
      </c>
      <c r="D49" s="15"/>
      <c r="E49" s="15"/>
      <c r="F49" s="15"/>
      <c r="G49" s="16"/>
    </row>
    <row r="50" spans="1:7" ht="12" customHeight="1">
      <c r="A50" s="11"/>
      <c r="B50" s="11"/>
      <c r="C50" s="13"/>
      <c r="D50" s="15"/>
      <c r="E50" s="15"/>
      <c r="F50" s="15"/>
      <c r="G50" s="16"/>
    </row>
    <row r="51" spans="1:7" ht="15" customHeight="1">
      <c r="A51" s="12"/>
      <c r="B51" s="12">
        <v>715211</v>
      </c>
      <c r="C51" s="14" t="s">
        <v>30</v>
      </c>
      <c r="D51" s="15">
        <v>5000</v>
      </c>
      <c r="E51" s="23">
        <v>12000</v>
      </c>
      <c r="F51" s="15">
        <v>4000</v>
      </c>
      <c r="G51" s="16">
        <f>PRODUCT(F51/D51)*100</f>
        <v>80</v>
      </c>
    </row>
    <row r="52" spans="1:7" ht="15" customHeight="1">
      <c r="A52" s="56"/>
      <c r="B52" s="56">
        <v>715200</v>
      </c>
      <c r="C52" s="57" t="s">
        <v>31</v>
      </c>
      <c r="D52" s="58">
        <f>D51</f>
        <v>5000</v>
      </c>
      <c r="E52" s="58">
        <f>E51</f>
        <v>12000</v>
      </c>
      <c r="F52" s="58">
        <f>F51</f>
        <v>4000</v>
      </c>
      <c r="G52" s="59">
        <f>PRODUCT(F52/D52)*100</f>
        <v>80</v>
      </c>
    </row>
    <row r="53" spans="1:7" ht="12" customHeight="1">
      <c r="A53" s="11"/>
      <c r="B53" s="11"/>
      <c r="C53" s="13"/>
      <c r="D53" s="15"/>
      <c r="E53" s="15"/>
      <c r="F53" s="15"/>
      <c r="G53" s="16"/>
    </row>
    <row r="54" spans="1:7" ht="15" customHeight="1">
      <c r="A54" s="11" t="s">
        <v>32</v>
      </c>
      <c r="B54" s="11"/>
      <c r="C54" s="13" t="s">
        <v>33</v>
      </c>
      <c r="D54" s="15"/>
      <c r="E54" s="15"/>
      <c r="F54" s="15"/>
      <c r="G54" s="16"/>
    </row>
    <row r="55" spans="1:7" ht="12" customHeight="1">
      <c r="A55" s="11"/>
      <c r="B55" s="11"/>
      <c r="C55" s="17"/>
      <c r="D55" s="15"/>
      <c r="E55" s="15"/>
      <c r="F55" s="15"/>
      <c r="G55" s="16"/>
    </row>
    <row r="56" spans="1:7" ht="15" customHeight="1">
      <c r="A56" s="12"/>
      <c r="B56" s="12">
        <v>719113</v>
      </c>
      <c r="C56" s="14" t="s">
        <v>34</v>
      </c>
      <c r="D56" s="15">
        <v>15000</v>
      </c>
      <c r="E56" s="15">
        <v>1000</v>
      </c>
      <c r="F56" s="15">
        <v>10000</v>
      </c>
      <c r="G56" s="16">
        <f>PRODUCT(F56/D56)*100</f>
        <v>66.66666666666666</v>
      </c>
    </row>
    <row r="57" spans="1:7" ht="15" customHeight="1">
      <c r="A57" s="61"/>
      <c r="B57" s="62">
        <v>719100</v>
      </c>
      <c r="C57" s="61" t="s">
        <v>7</v>
      </c>
      <c r="D57" s="63">
        <f>D56</f>
        <v>15000</v>
      </c>
      <c r="E57" s="63">
        <f>E56</f>
        <v>1000</v>
      </c>
      <c r="F57" s="63">
        <f>F56</f>
        <v>10000</v>
      </c>
      <c r="G57" s="59">
        <f>PRODUCT(F57/D57)*100</f>
        <v>66.66666666666666</v>
      </c>
    </row>
    <row r="58" spans="1:7" ht="12" customHeight="1">
      <c r="A58" s="20"/>
      <c r="B58" s="20"/>
      <c r="C58" s="20"/>
      <c r="D58" s="15"/>
      <c r="E58" s="15"/>
      <c r="F58" s="15"/>
      <c r="G58" s="16"/>
    </row>
    <row r="59" spans="1:7" ht="15" customHeight="1">
      <c r="A59" s="61"/>
      <c r="B59" s="61">
        <v>710000</v>
      </c>
      <c r="C59" s="61" t="s">
        <v>35</v>
      </c>
      <c r="D59" s="64">
        <f>D12+D20+D28+D32+D47+D52+D57</f>
        <v>6683600</v>
      </c>
      <c r="E59" s="64">
        <f>E12+E20+E28+E32+E47+E52+E57</f>
        <v>7395850</v>
      </c>
      <c r="F59" s="64">
        <f>F12+F20+F28+F32+F47+F52+F57</f>
        <v>7383000</v>
      </c>
      <c r="G59" s="59">
        <f>PRODUCT(F59/D59)*100</f>
        <v>110.46442037225448</v>
      </c>
    </row>
    <row r="60" spans="1:7" ht="12" customHeight="1">
      <c r="A60" s="11"/>
      <c r="B60" s="12"/>
      <c r="C60" s="13"/>
      <c r="D60" s="15"/>
      <c r="E60" s="15"/>
      <c r="F60" s="15"/>
      <c r="G60" s="16"/>
    </row>
    <row r="61" spans="1:7" ht="15" customHeight="1">
      <c r="A61" s="11" t="s">
        <v>36</v>
      </c>
      <c r="B61" s="12"/>
      <c r="C61" s="13" t="s">
        <v>37</v>
      </c>
      <c r="D61" s="15"/>
      <c r="E61" s="15"/>
      <c r="F61" s="15"/>
      <c r="G61" s="16"/>
    </row>
    <row r="62" spans="1:7" ht="12" customHeight="1">
      <c r="A62" s="11"/>
      <c r="B62" s="12"/>
      <c r="C62" s="13"/>
      <c r="D62" s="15"/>
      <c r="E62" s="15"/>
      <c r="F62" s="15"/>
      <c r="G62" s="16"/>
    </row>
    <row r="63" spans="1:7" ht="15" customHeight="1">
      <c r="A63" s="11" t="s">
        <v>38</v>
      </c>
      <c r="B63" s="11"/>
      <c r="C63" s="13" t="s">
        <v>270</v>
      </c>
      <c r="D63" s="15"/>
      <c r="E63" s="15"/>
      <c r="F63" s="15"/>
      <c r="G63" s="16"/>
    </row>
    <row r="64" spans="1:7" ht="12" customHeight="1">
      <c r="A64" s="11"/>
      <c r="B64" s="12"/>
      <c r="C64" s="13"/>
      <c r="D64" s="15"/>
      <c r="E64" s="15"/>
      <c r="F64" s="15"/>
      <c r="G64" s="16"/>
    </row>
    <row r="65" spans="1:7" ht="15" customHeight="1">
      <c r="A65" s="12"/>
      <c r="B65" s="12">
        <v>721222</v>
      </c>
      <c r="C65" s="14" t="s">
        <v>40</v>
      </c>
      <c r="D65" s="15">
        <v>90000</v>
      </c>
      <c r="E65" s="23">
        <v>80000</v>
      </c>
      <c r="F65" s="15">
        <v>80000</v>
      </c>
      <c r="G65" s="16">
        <f>PRODUCT(F65/D65)*100</f>
        <v>88.88888888888889</v>
      </c>
    </row>
    <row r="66" spans="1:7" ht="15" customHeight="1">
      <c r="A66" s="12"/>
      <c r="B66" s="12">
        <v>721223</v>
      </c>
      <c r="C66" s="14" t="s">
        <v>41</v>
      </c>
      <c r="D66" s="15">
        <v>140000</v>
      </c>
      <c r="E66" s="23">
        <v>100000</v>
      </c>
      <c r="F66" s="15">
        <v>120000</v>
      </c>
      <c r="G66" s="16">
        <f>PRODUCT(F66/D66)*100</f>
        <v>85.71428571428571</v>
      </c>
    </row>
    <row r="67" spans="1:7" ht="15" customHeight="1">
      <c r="A67" s="56"/>
      <c r="B67" s="56">
        <v>721200</v>
      </c>
      <c r="C67" s="57" t="s">
        <v>7</v>
      </c>
      <c r="D67" s="60">
        <f>D65+D66</f>
        <v>230000</v>
      </c>
      <c r="E67" s="60">
        <f>E65+E66</f>
        <v>180000</v>
      </c>
      <c r="F67" s="60">
        <f>F65+F66</f>
        <v>200000</v>
      </c>
      <c r="G67" s="59">
        <f>PRODUCT(F67/D67)*100</f>
        <v>86.95652173913044</v>
      </c>
    </row>
    <row r="68" spans="1:7" s="1" customFormat="1" ht="15" customHeight="1">
      <c r="A68" s="32"/>
      <c r="B68" s="32"/>
      <c r="C68" s="33"/>
      <c r="D68" s="34"/>
      <c r="E68" s="34"/>
      <c r="F68" s="34"/>
      <c r="G68" s="35"/>
    </row>
    <row r="69" spans="1:7" ht="15" customHeight="1">
      <c r="A69" s="11" t="s">
        <v>42</v>
      </c>
      <c r="B69" s="11"/>
      <c r="C69" s="13" t="s">
        <v>39</v>
      </c>
      <c r="D69" s="15"/>
      <c r="E69" s="15"/>
      <c r="F69" s="15"/>
      <c r="G69" s="16"/>
    </row>
    <row r="70" spans="1:7" s="1" customFormat="1" ht="15" customHeight="1">
      <c r="A70" s="25"/>
      <c r="B70" s="12">
        <v>721311</v>
      </c>
      <c r="C70" s="14" t="s">
        <v>271</v>
      </c>
      <c r="D70" s="15">
        <v>400</v>
      </c>
      <c r="E70" s="23">
        <v>400</v>
      </c>
      <c r="F70" s="15">
        <v>400</v>
      </c>
      <c r="G70" s="16">
        <f>PRODUCT(F70/D70)*100</f>
        <v>100</v>
      </c>
    </row>
    <row r="71" spans="1:7" ht="15" customHeight="1">
      <c r="A71" s="56"/>
      <c r="B71" s="56">
        <v>721300</v>
      </c>
      <c r="C71" s="57" t="s">
        <v>7</v>
      </c>
      <c r="D71" s="60">
        <f>D69+D70</f>
        <v>400</v>
      </c>
      <c r="E71" s="60">
        <f>E69+E70</f>
        <v>400</v>
      </c>
      <c r="F71" s="60">
        <f>F69+F70</f>
        <v>400</v>
      </c>
      <c r="G71" s="59">
        <f>PRODUCT(F71/D71)*100</f>
        <v>100</v>
      </c>
    </row>
    <row r="72" spans="1:7" s="1" customFormat="1" ht="15" customHeight="1">
      <c r="A72" s="25"/>
      <c r="B72" s="25"/>
      <c r="C72" s="26"/>
      <c r="D72" s="27"/>
      <c r="E72" s="27"/>
      <c r="F72" s="27"/>
      <c r="G72" s="31"/>
    </row>
    <row r="73" spans="1:7" s="1" customFormat="1" ht="15" customHeight="1">
      <c r="A73" s="25"/>
      <c r="B73" s="25"/>
      <c r="C73" s="26"/>
      <c r="D73" s="27"/>
      <c r="E73" s="27"/>
      <c r="F73" s="27"/>
      <c r="G73" s="31"/>
    </row>
    <row r="74" spans="1:7" s="1" customFormat="1" ht="15" customHeight="1">
      <c r="A74" s="25"/>
      <c r="B74" s="25"/>
      <c r="C74" s="26"/>
      <c r="D74" s="27"/>
      <c r="E74" s="27"/>
      <c r="F74" s="27"/>
      <c r="G74" s="31"/>
    </row>
    <row r="75" spans="1:7" ht="12" customHeight="1">
      <c r="A75" s="11"/>
      <c r="B75" s="12"/>
      <c r="C75" s="13"/>
      <c r="D75" s="15"/>
      <c r="E75" s="15"/>
      <c r="F75" s="15"/>
      <c r="G75" s="16"/>
    </row>
    <row r="76" spans="1:7" ht="15" customHeight="1">
      <c r="A76" s="3" t="s">
        <v>168</v>
      </c>
      <c r="B76" s="4" t="s">
        <v>236</v>
      </c>
      <c r="C76" s="79" t="s">
        <v>0</v>
      </c>
      <c r="D76" s="4" t="s">
        <v>225</v>
      </c>
      <c r="E76" s="5" t="s">
        <v>269</v>
      </c>
      <c r="F76" s="4" t="s">
        <v>265</v>
      </c>
      <c r="G76" s="4" t="s">
        <v>73</v>
      </c>
    </row>
    <row r="77" spans="1:7" ht="15" customHeight="1">
      <c r="A77" s="6" t="s">
        <v>167</v>
      </c>
      <c r="B77" s="7"/>
      <c r="C77" s="80"/>
      <c r="D77" s="8" t="s">
        <v>152</v>
      </c>
      <c r="E77" s="8" t="s">
        <v>152</v>
      </c>
      <c r="F77" s="8" t="s">
        <v>263</v>
      </c>
      <c r="G77" s="8" t="s">
        <v>227</v>
      </c>
    </row>
    <row r="78" spans="1:7" ht="15" customHeight="1">
      <c r="A78" s="9">
        <v>1</v>
      </c>
      <c r="B78" s="10">
        <v>2</v>
      </c>
      <c r="C78" s="10">
        <v>3</v>
      </c>
      <c r="D78" s="10">
        <v>4</v>
      </c>
      <c r="E78" s="10">
        <v>5</v>
      </c>
      <c r="F78" s="10">
        <v>6</v>
      </c>
      <c r="G78" s="10">
        <v>7</v>
      </c>
    </row>
    <row r="79" spans="1:7" ht="7.5" customHeight="1">
      <c r="A79" s="11"/>
      <c r="B79" s="11"/>
      <c r="C79" s="13"/>
      <c r="D79" s="15"/>
      <c r="E79" s="15"/>
      <c r="F79" s="15"/>
      <c r="G79" s="16"/>
    </row>
    <row r="80" spans="1:7" ht="15" customHeight="1">
      <c r="A80" s="11" t="s">
        <v>45</v>
      </c>
      <c r="B80" s="11"/>
      <c r="C80" s="13" t="s">
        <v>43</v>
      </c>
      <c r="D80" s="15"/>
      <c r="E80" s="15"/>
      <c r="F80" s="15"/>
      <c r="G80" s="16"/>
    </row>
    <row r="81" spans="1:7" ht="7.5" customHeight="1">
      <c r="A81" s="11"/>
      <c r="B81" s="12" t="s">
        <v>1</v>
      </c>
      <c r="C81" s="14" t="s">
        <v>1</v>
      </c>
      <c r="D81" s="15"/>
      <c r="E81" s="15"/>
      <c r="F81" s="15"/>
      <c r="G81" s="16"/>
    </row>
    <row r="82" spans="1:7" ht="15" customHeight="1">
      <c r="A82" s="12"/>
      <c r="B82" s="12">
        <v>722121</v>
      </c>
      <c r="C82" s="14" t="s">
        <v>44</v>
      </c>
      <c r="D82" s="15">
        <v>135000</v>
      </c>
      <c r="E82" s="23">
        <v>120000</v>
      </c>
      <c r="F82" s="15">
        <v>120000</v>
      </c>
      <c r="G82" s="16">
        <f>PRODUCT(F82/D82)*100</f>
        <v>88.88888888888889</v>
      </c>
    </row>
    <row r="83" spans="1:7" ht="15" customHeight="1">
      <c r="A83" s="56"/>
      <c r="B83" s="56">
        <v>722100</v>
      </c>
      <c r="C83" s="57" t="s">
        <v>7</v>
      </c>
      <c r="D83" s="60">
        <f>D82</f>
        <v>135000</v>
      </c>
      <c r="E83" s="60">
        <f>E82</f>
        <v>120000</v>
      </c>
      <c r="F83" s="60">
        <f>F82</f>
        <v>120000</v>
      </c>
      <c r="G83" s="59">
        <f>PRODUCT(F83/D83)*100</f>
        <v>88.88888888888889</v>
      </c>
    </row>
    <row r="84" spans="1:7" ht="7.5" customHeight="1">
      <c r="A84" s="11"/>
      <c r="B84" s="11"/>
      <c r="C84" s="13"/>
      <c r="D84" s="15"/>
      <c r="E84" s="15"/>
      <c r="F84" s="15"/>
      <c r="G84" s="16"/>
    </row>
    <row r="85" spans="1:7" ht="15" customHeight="1">
      <c r="A85" s="11" t="s">
        <v>50</v>
      </c>
      <c r="B85" s="11"/>
      <c r="C85" s="13" t="s">
        <v>46</v>
      </c>
      <c r="D85" s="15"/>
      <c r="E85" s="15"/>
      <c r="F85" s="15"/>
      <c r="G85" s="16"/>
    </row>
    <row r="86" spans="1:7" ht="6.75" customHeight="1">
      <c r="A86" s="11"/>
      <c r="B86" s="11"/>
      <c r="C86" s="13" t="s">
        <v>1</v>
      </c>
      <c r="D86" s="15"/>
      <c r="E86" s="15"/>
      <c r="F86" s="15"/>
      <c r="G86" s="16"/>
    </row>
    <row r="87" spans="1:7" ht="15" customHeight="1">
      <c r="A87" s="12"/>
      <c r="B87" s="12">
        <v>722312</v>
      </c>
      <c r="C87" s="14" t="s">
        <v>47</v>
      </c>
      <c r="D87" s="15">
        <v>200000</v>
      </c>
      <c r="E87" s="23">
        <v>230000</v>
      </c>
      <c r="F87" s="15">
        <v>230000</v>
      </c>
      <c r="G87" s="16">
        <f>PRODUCT(F87/D87)*100</f>
        <v>114.99999999999999</v>
      </c>
    </row>
    <row r="88" spans="1:7" ht="15" customHeight="1">
      <c r="A88" s="12"/>
      <c r="B88" s="12">
        <v>722316</v>
      </c>
      <c r="C88" s="14" t="s">
        <v>48</v>
      </c>
      <c r="D88" s="15">
        <v>9000</v>
      </c>
      <c r="E88" s="23">
        <v>7000</v>
      </c>
      <c r="F88" s="15">
        <v>7000</v>
      </c>
      <c r="G88" s="16">
        <f>PRODUCT(F88/D88)*100</f>
        <v>77.77777777777779</v>
      </c>
    </row>
    <row r="89" spans="1:7" ht="15" customHeight="1">
      <c r="A89" s="12"/>
      <c r="B89" s="12">
        <v>722319</v>
      </c>
      <c r="C89" s="14" t="s">
        <v>49</v>
      </c>
      <c r="D89" s="15">
        <v>55000</v>
      </c>
      <c r="E89" s="23">
        <v>55000</v>
      </c>
      <c r="F89" s="15">
        <v>55000</v>
      </c>
      <c r="G89" s="16">
        <f>PRODUCT(F89/D89)*100</f>
        <v>100</v>
      </c>
    </row>
    <row r="90" spans="1:7" ht="15" customHeight="1">
      <c r="A90" s="12"/>
      <c r="B90" s="12">
        <v>722321</v>
      </c>
      <c r="C90" s="14" t="s">
        <v>74</v>
      </c>
      <c r="D90" s="15">
        <v>8000</v>
      </c>
      <c r="E90" s="23">
        <v>8000</v>
      </c>
      <c r="F90" s="15">
        <v>8000</v>
      </c>
      <c r="G90" s="16">
        <f>PRODUCT(F90/D90)*100</f>
        <v>100</v>
      </c>
    </row>
    <row r="91" spans="1:7" ht="15" customHeight="1">
      <c r="A91" s="56"/>
      <c r="B91" s="56">
        <v>722300</v>
      </c>
      <c r="C91" s="57" t="s">
        <v>7</v>
      </c>
      <c r="D91" s="60">
        <f>D87+D88+D89+D90</f>
        <v>272000</v>
      </c>
      <c r="E91" s="60">
        <f>E87+E88+E89+E90</f>
        <v>300000</v>
      </c>
      <c r="F91" s="60">
        <f>F87+F88+F89+F90</f>
        <v>300000</v>
      </c>
      <c r="G91" s="59">
        <f>PRODUCT(F91/D91)*100</f>
        <v>110.29411764705883</v>
      </c>
    </row>
    <row r="92" spans="1:7" ht="7.5" customHeight="1">
      <c r="A92" s="12"/>
      <c r="B92" s="12"/>
      <c r="C92" s="14"/>
      <c r="D92" s="15"/>
      <c r="E92" s="15"/>
      <c r="F92" s="15"/>
      <c r="G92" s="16"/>
    </row>
    <row r="93" spans="1:7" ht="15" customHeight="1">
      <c r="A93" s="11" t="s">
        <v>59</v>
      </c>
      <c r="B93" s="11"/>
      <c r="C93" s="13" t="s">
        <v>51</v>
      </c>
      <c r="D93" s="15"/>
      <c r="E93" s="15"/>
      <c r="F93" s="15"/>
      <c r="G93" s="16"/>
    </row>
    <row r="94" spans="1:7" ht="6" customHeight="1">
      <c r="A94" s="11"/>
      <c r="B94" s="11"/>
      <c r="C94" s="13"/>
      <c r="D94" s="15"/>
      <c r="E94" s="15"/>
      <c r="F94" s="15"/>
      <c r="G94" s="16"/>
    </row>
    <row r="95" spans="1:7" ht="15" customHeight="1">
      <c r="A95" s="12"/>
      <c r="B95" s="12">
        <v>722411</v>
      </c>
      <c r="C95" s="14" t="s">
        <v>52</v>
      </c>
      <c r="D95" s="15">
        <v>150000</v>
      </c>
      <c r="E95" s="23">
        <v>80000</v>
      </c>
      <c r="F95" s="15">
        <v>120000</v>
      </c>
      <c r="G95" s="16">
        <f aca="true" t="shared" si="1" ref="G95:G103">PRODUCT(F95/D95)*100</f>
        <v>80</v>
      </c>
    </row>
    <row r="96" spans="1:7" ht="15" customHeight="1">
      <c r="A96" s="12"/>
      <c r="B96" s="12">
        <v>722424</v>
      </c>
      <c r="C96" s="14" t="s">
        <v>53</v>
      </c>
      <c r="D96" s="15">
        <v>20000</v>
      </c>
      <c r="E96" s="23">
        <v>20000</v>
      </c>
      <c r="F96" s="15">
        <v>20000</v>
      </c>
      <c r="G96" s="16">
        <f t="shared" si="1"/>
        <v>100</v>
      </c>
    </row>
    <row r="97" spans="1:7" ht="15" customHeight="1">
      <c r="A97" s="12"/>
      <c r="B97" s="12">
        <v>722425</v>
      </c>
      <c r="C97" s="14" t="s">
        <v>54</v>
      </c>
      <c r="D97" s="15">
        <v>50000</v>
      </c>
      <c r="E97" s="23">
        <v>6000</v>
      </c>
      <c r="F97" s="15">
        <v>50000</v>
      </c>
      <c r="G97" s="16">
        <f t="shared" si="1"/>
        <v>100</v>
      </c>
    </row>
    <row r="98" spans="1:7" ht="15" customHeight="1">
      <c r="A98" s="12"/>
      <c r="B98" s="12">
        <v>722435</v>
      </c>
      <c r="C98" s="14" t="s">
        <v>55</v>
      </c>
      <c r="D98" s="15">
        <v>300000</v>
      </c>
      <c r="E98" s="23">
        <v>250000</v>
      </c>
      <c r="F98" s="15">
        <v>300000</v>
      </c>
      <c r="G98" s="16">
        <f t="shared" si="1"/>
        <v>100</v>
      </c>
    </row>
    <row r="99" spans="1:7" ht="15" customHeight="1">
      <c r="A99" s="12"/>
      <c r="B99" s="12">
        <v>722442</v>
      </c>
      <c r="C99" s="14" t="s">
        <v>154</v>
      </c>
      <c r="D99" s="15">
        <v>2000</v>
      </c>
      <c r="E99" s="23">
        <v>100</v>
      </c>
      <c r="F99" s="15">
        <v>1000</v>
      </c>
      <c r="G99" s="16">
        <f t="shared" si="1"/>
        <v>50</v>
      </c>
    </row>
    <row r="100" spans="1:7" ht="15" customHeight="1">
      <c r="A100" s="12"/>
      <c r="B100" s="12">
        <v>722443</v>
      </c>
      <c r="C100" s="14" t="s">
        <v>155</v>
      </c>
      <c r="D100" s="15">
        <v>3000</v>
      </c>
      <c r="E100" s="23">
        <v>1500</v>
      </c>
      <c r="F100" s="15">
        <v>1500</v>
      </c>
      <c r="G100" s="16">
        <f>PRODUCT(F100/D100)*100</f>
        <v>50</v>
      </c>
    </row>
    <row r="101" spans="1:7" ht="15" customHeight="1">
      <c r="A101" s="12"/>
      <c r="B101" s="12">
        <v>722444</v>
      </c>
      <c r="C101" s="14" t="s">
        <v>156</v>
      </c>
      <c r="D101" s="15">
        <v>1000</v>
      </c>
      <c r="E101" s="15"/>
      <c r="F101" s="15"/>
      <c r="G101" s="16"/>
    </row>
    <row r="102" spans="1:7" ht="15" customHeight="1">
      <c r="A102" s="12"/>
      <c r="B102" s="12">
        <v>722445</v>
      </c>
      <c r="C102" s="14" t="s">
        <v>157</v>
      </c>
      <c r="D102" s="15">
        <v>1000</v>
      </c>
      <c r="E102" s="15">
        <v>20</v>
      </c>
      <c r="F102" s="15">
        <v>500</v>
      </c>
      <c r="G102" s="16">
        <f>PRODUCT(F102/D102)*100</f>
        <v>50</v>
      </c>
    </row>
    <row r="103" spans="1:7" ht="15" customHeight="1">
      <c r="A103" s="12"/>
      <c r="B103" s="12">
        <v>722446</v>
      </c>
      <c r="C103" s="14" t="s">
        <v>272</v>
      </c>
      <c r="D103" s="15">
        <v>40000</v>
      </c>
      <c r="E103" s="23">
        <v>40000</v>
      </c>
      <c r="F103" s="15">
        <v>40000</v>
      </c>
      <c r="G103" s="16">
        <f t="shared" si="1"/>
        <v>100</v>
      </c>
    </row>
    <row r="104" spans="1:7" ht="15" customHeight="1">
      <c r="A104" s="12"/>
      <c r="B104" s="12">
        <v>722447</v>
      </c>
      <c r="C104" s="14" t="s">
        <v>158</v>
      </c>
      <c r="D104" s="15">
        <v>25000</v>
      </c>
      <c r="E104" s="23">
        <v>25000</v>
      </c>
      <c r="F104" s="15">
        <v>25000</v>
      </c>
      <c r="G104" s="16">
        <f aca="true" t="shared" si="2" ref="G104:G112">PRODUCT(F104/D104)*100</f>
        <v>100</v>
      </c>
    </row>
    <row r="105" spans="1:7" ht="15" customHeight="1">
      <c r="A105" s="12"/>
      <c r="B105" s="12">
        <v>722448</v>
      </c>
      <c r="C105" s="14" t="s">
        <v>159</v>
      </c>
      <c r="D105" s="15">
        <v>1000</v>
      </c>
      <c r="E105" s="15">
        <v>50</v>
      </c>
      <c r="F105" s="15">
        <v>500</v>
      </c>
      <c r="G105" s="16">
        <f t="shared" si="2"/>
        <v>50</v>
      </c>
    </row>
    <row r="106" spans="1:7" ht="15" customHeight="1">
      <c r="A106" s="12"/>
      <c r="B106" s="12">
        <v>722449</v>
      </c>
      <c r="C106" s="14" t="s">
        <v>56</v>
      </c>
      <c r="D106" s="15">
        <v>5000</v>
      </c>
      <c r="E106" s="23">
        <v>2500</v>
      </c>
      <c r="F106" s="15">
        <v>2500</v>
      </c>
      <c r="G106" s="16">
        <f t="shared" si="2"/>
        <v>50</v>
      </c>
    </row>
    <row r="107" spans="1:7" ht="15" customHeight="1">
      <c r="A107" s="12"/>
      <c r="B107" s="12">
        <v>722461</v>
      </c>
      <c r="C107" s="14" t="s">
        <v>216</v>
      </c>
      <c r="D107" s="15">
        <v>200000</v>
      </c>
      <c r="E107" s="23">
        <v>100000</v>
      </c>
      <c r="F107" s="15">
        <v>200000</v>
      </c>
      <c r="G107" s="16">
        <f t="shared" si="2"/>
        <v>100</v>
      </c>
    </row>
    <row r="108" spans="1:7" ht="15" customHeight="1">
      <c r="A108" s="12"/>
      <c r="B108" s="12">
        <v>722462</v>
      </c>
      <c r="C108" s="14" t="s">
        <v>160</v>
      </c>
      <c r="D108" s="15">
        <v>1000</v>
      </c>
      <c r="E108" s="15"/>
      <c r="F108" s="15"/>
      <c r="G108" s="16"/>
    </row>
    <row r="109" spans="1:7" ht="15" customHeight="1">
      <c r="A109" s="12"/>
      <c r="B109" s="12">
        <v>722463</v>
      </c>
      <c r="C109" s="14" t="s">
        <v>57</v>
      </c>
      <c r="D109" s="15">
        <v>15000</v>
      </c>
      <c r="E109" s="23">
        <v>5000</v>
      </c>
      <c r="F109" s="15">
        <v>10000</v>
      </c>
      <c r="G109" s="16">
        <f t="shared" si="2"/>
        <v>66.66666666666666</v>
      </c>
    </row>
    <row r="110" spans="1:7" ht="15" customHeight="1">
      <c r="A110" s="12"/>
      <c r="B110" s="12">
        <v>722465</v>
      </c>
      <c r="C110" s="14" t="s">
        <v>266</v>
      </c>
      <c r="D110" s="15"/>
      <c r="E110" s="23">
        <v>100</v>
      </c>
      <c r="F110" s="15">
        <v>100</v>
      </c>
      <c r="G110" s="16"/>
    </row>
    <row r="111" spans="1:7" ht="15" customHeight="1">
      <c r="A111" s="12"/>
      <c r="B111" s="12">
        <v>722467</v>
      </c>
      <c r="C111" s="14" t="s">
        <v>58</v>
      </c>
      <c r="D111" s="15">
        <v>70000</v>
      </c>
      <c r="E111" s="23">
        <v>65000</v>
      </c>
      <c r="F111" s="15">
        <v>70000</v>
      </c>
      <c r="G111" s="16">
        <f t="shared" si="2"/>
        <v>100</v>
      </c>
    </row>
    <row r="112" spans="1:7" ht="15" customHeight="1">
      <c r="A112" s="56"/>
      <c r="B112" s="56">
        <v>722400</v>
      </c>
      <c r="C112" s="57" t="s">
        <v>7</v>
      </c>
      <c r="D112" s="60">
        <f>D95+D96+D97+D98+D99+D100+D101+D102+D103+D104+D105+D106+D107+D108+D109+D110+D111</f>
        <v>884000</v>
      </c>
      <c r="E112" s="60">
        <f>E95+E96+E97+E98+E99+E100+E101+E102+E103+E104+E105+E106+E107+E108+E109+E110+E111</f>
        <v>595270</v>
      </c>
      <c r="F112" s="60">
        <f>F95+F96+F97+F98+F99+F100+F101+F102+F103+F104+F105+F106+F107+F108+F109+F110+F111</f>
        <v>841100</v>
      </c>
      <c r="G112" s="59">
        <f t="shared" si="2"/>
        <v>95.1470588235294</v>
      </c>
    </row>
    <row r="113" spans="1:7" ht="15" customHeight="1">
      <c r="A113" s="12"/>
      <c r="B113" s="12"/>
      <c r="C113" s="14"/>
      <c r="D113" s="15"/>
      <c r="E113" s="15"/>
      <c r="F113" s="15"/>
      <c r="G113" s="16"/>
    </row>
    <row r="114" spans="1:7" ht="15" customHeight="1">
      <c r="A114" s="12"/>
      <c r="B114" s="12"/>
      <c r="C114" s="14"/>
      <c r="D114" s="15"/>
      <c r="E114" s="15"/>
      <c r="F114" s="15"/>
      <c r="G114" s="16"/>
    </row>
    <row r="115" spans="1:7" ht="15" customHeight="1">
      <c r="A115" s="3" t="s">
        <v>168</v>
      </c>
      <c r="B115" s="4" t="s">
        <v>236</v>
      </c>
      <c r="C115" s="79" t="s">
        <v>0</v>
      </c>
      <c r="D115" s="4" t="s">
        <v>225</v>
      </c>
      <c r="E115" s="5" t="s">
        <v>269</v>
      </c>
      <c r="F115" s="4" t="s">
        <v>265</v>
      </c>
      <c r="G115" s="4" t="s">
        <v>73</v>
      </c>
    </row>
    <row r="116" spans="1:7" ht="15" customHeight="1">
      <c r="A116" s="6" t="s">
        <v>167</v>
      </c>
      <c r="B116" s="7"/>
      <c r="C116" s="80"/>
      <c r="D116" s="8" t="s">
        <v>152</v>
      </c>
      <c r="E116" s="8" t="s">
        <v>152</v>
      </c>
      <c r="F116" s="8" t="s">
        <v>263</v>
      </c>
      <c r="G116" s="8" t="s">
        <v>227</v>
      </c>
    </row>
    <row r="117" spans="1:7" ht="15" customHeight="1">
      <c r="A117" s="9">
        <v>1</v>
      </c>
      <c r="B117" s="10">
        <v>2</v>
      </c>
      <c r="C117" s="10">
        <v>3</v>
      </c>
      <c r="D117" s="10">
        <v>4</v>
      </c>
      <c r="E117" s="10">
        <v>4</v>
      </c>
      <c r="F117" s="10">
        <v>6</v>
      </c>
      <c r="G117" s="10">
        <v>7</v>
      </c>
    </row>
    <row r="118" spans="1:7" ht="6" customHeight="1">
      <c r="A118" s="11"/>
      <c r="B118" s="11"/>
      <c r="C118" s="13"/>
      <c r="D118" s="15"/>
      <c r="E118" s="15"/>
      <c r="F118" s="15"/>
      <c r="G118" s="16"/>
    </row>
    <row r="119" spans="1:7" ht="15" customHeight="1">
      <c r="A119" s="11" t="s">
        <v>71</v>
      </c>
      <c r="B119" s="11"/>
      <c r="C119" s="13" t="s">
        <v>60</v>
      </c>
      <c r="D119" s="15"/>
      <c r="E119" s="15"/>
      <c r="F119" s="15"/>
      <c r="G119" s="16"/>
    </row>
    <row r="120" spans="1:7" ht="15" customHeight="1">
      <c r="A120" s="11"/>
      <c r="B120" s="12">
        <v>722591</v>
      </c>
      <c r="C120" s="14" t="s">
        <v>273</v>
      </c>
      <c r="D120" s="15">
        <v>20000</v>
      </c>
      <c r="E120" s="23">
        <v>5000</v>
      </c>
      <c r="F120" s="15">
        <v>5000</v>
      </c>
      <c r="G120" s="16">
        <f aca="true" t="shared" si="3" ref="G120:G130">PRODUCT(F120/D120)*100</f>
        <v>25</v>
      </c>
    </row>
    <row r="121" spans="1:7" ht="15" customHeight="1">
      <c r="A121" s="11"/>
      <c r="B121" s="12">
        <v>722592</v>
      </c>
      <c r="C121" s="14" t="s">
        <v>285</v>
      </c>
      <c r="D121" s="15">
        <v>100000</v>
      </c>
      <c r="E121" s="23">
        <v>100000</v>
      </c>
      <c r="F121" s="15">
        <v>100000</v>
      </c>
      <c r="G121" s="16">
        <f t="shared" si="3"/>
        <v>100</v>
      </c>
    </row>
    <row r="122" spans="1:7" ht="15" customHeight="1">
      <c r="A122" s="12"/>
      <c r="B122" s="12">
        <v>722593</v>
      </c>
      <c r="C122" s="14" t="s">
        <v>274</v>
      </c>
      <c r="D122" s="15">
        <v>100000</v>
      </c>
      <c r="E122" s="23">
        <v>80000</v>
      </c>
      <c r="F122" s="15">
        <v>80000</v>
      </c>
      <c r="G122" s="16">
        <f t="shared" si="3"/>
        <v>80</v>
      </c>
    </row>
    <row r="123" spans="1:7" ht="15" customHeight="1">
      <c r="A123" s="12"/>
      <c r="B123" s="12">
        <v>722594</v>
      </c>
      <c r="C123" s="14" t="s">
        <v>275</v>
      </c>
      <c r="D123" s="15">
        <v>10000</v>
      </c>
      <c r="E123" s="23">
        <v>7500</v>
      </c>
      <c r="F123" s="15">
        <v>10000</v>
      </c>
      <c r="G123" s="16">
        <f t="shared" si="3"/>
        <v>100</v>
      </c>
    </row>
    <row r="124" spans="1:7" ht="15" customHeight="1">
      <c r="A124" s="12"/>
      <c r="B124" s="12">
        <v>722595</v>
      </c>
      <c r="C124" s="14" t="s">
        <v>276</v>
      </c>
      <c r="D124" s="15">
        <v>20000</v>
      </c>
      <c r="E124" s="23">
        <v>16500</v>
      </c>
      <c r="F124" s="15">
        <v>16500</v>
      </c>
      <c r="G124" s="16">
        <f t="shared" si="3"/>
        <v>82.5</v>
      </c>
    </row>
    <row r="125" spans="1:7" ht="15" customHeight="1">
      <c r="A125" s="12"/>
      <c r="B125" s="12">
        <v>722596</v>
      </c>
      <c r="C125" s="14" t="s">
        <v>277</v>
      </c>
      <c r="D125" s="15">
        <v>32000</v>
      </c>
      <c r="E125" s="23">
        <v>30000</v>
      </c>
      <c r="F125" s="15">
        <v>30000</v>
      </c>
      <c r="G125" s="16">
        <f t="shared" si="3"/>
        <v>93.75</v>
      </c>
    </row>
    <row r="126" spans="1:7" ht="15" customHeight="1">
      <c r="A126" s="56"/>
      <c r="B126" s="56">
        <v>722500</v>
      </c>
      <c r="C126" s="57" t="s">
        <v>7</v>
      </c>
      <c r="D126" s="60">
        <f>D120+D121+D122+D123+D124+D125</f>
        <v>282000</v>
      </c>
      <c r="E126" s="60">
        <f>E120+E121+E122+E123+E124+E125</f>
        <v>239000</v>
      </c>
      <c r="F126" s="60">
        <f>F120+F121+F122+F123+F124+F125</f>
        <v>241500</v>
      </c>
      <c r="G126" s="59">
        <f t="shared" si="3"/>
        <v>85.63829787234043</v>
      </c>
    </row>
    <row r="127" spans="1:7" ht="6.75" customHeight="1">
      <c r="A127" s="11"/>
      <c r="B127" s="11"/>
      <c r="C127" s="13"/>
      <c r="D127" s="15"/>
      <c r="E127" s="15"/>
      <c r="F127" s="15"/>
      <c r="G127"/>
    </row>
    <row r="128" spans="1:7" ht="15" customHeight="1">
      <c r="A128" s="11" t="s">
        <v>61</v>
      </c>
      <c r="B128" s="12"/>
      <c r="C128" s="13" t="s">
        <v>237</v>
      </c>
      <c r="D128" s="15"/>
      <c r="E128" s="77"/>
      <c r="F128" s="15"/>
      <c r="G128" s="73"/>
    </row>
    <row r="129" spans="1:7" ht="15" customHeight="1">
      <c r="A129" s="11"/>
      <c r="B129" s="12">
        <v>723121</v>
      </c>
      <c r="C129" s="14" t="s">
        <v>72</v>
      </c>
      <c r="D129" s="15">
        <v>3000</v>
      </c>
      <c r="E129" s="23">
        <v>1000</v>
      </c>
      <c r="F129" s="15">
        <v>1000</v>
      </c>
      <c r="G129" s="75">
        <f>PRODUCT(F129/D129)*100</f>
        <v>33.33333333333333</v>
      </c>
    </row>
    <row r="130" spans="1:7" ht="15" customHeight="1">
      <c r="A130" s="56"/>
      <c r="B130" s="56">
        <v>723100</v>
      </c>
      <c r="C130" s="57" t="s">
        <v>7</v>
      </c>
      <c r="D130" s="60">
        <f>D129</f>
        <v>3000</v>
      </c>
      <c r="E130" s="60">
        <f>E129</f>
        <v>1000</v>
      </c>
      <c r="F130" s="60">
        <f>F129</f>
        <v>1000</v>
      </c>
      <c r="G130" s="74">
        <f t="shared" si="3"/>
        <v>33.33333333333333</v>
      </c>
    </row>
    <row r="131" spans="1:7" ht="6.75" customHeight="1">
      <c r="A131" s="11"/>
      <c r="B131" s="11"/>
      <c r="C131" s="13"/>
      <c r="D131" s="15"/>
      <c r="E131" s="15"/>
      <c r="F131" s="15"/>
      <c r="G131" s="16"/>
    </row>
    <row r="132" spans="1:7" ht="15" customHeight="1">
      <c r="A132" s="11" t="s">
        <v>278</v>
      </c>
      <c r="B132" s="11"/>
      <c r="C132" s="13" t="s">
        <v>62</v>
      </c>
      <c r="D132" s="15"/>
      <c r="E132" s="15"/>
      <c r="F132" s="15"/>
      <c r="G132" s="16"/>
    </row>
    <row r="133" spans="1:7" ht="6" customHeight="1">
      <c r="A133" s="11"/>
      <c r="B133" s="11"/>
      <c r="C133" s="13"/>
      <c r="D133" s="15"/>
      <c r="E133" s="15"/>
      <c r="F133" s="15"/>
      <c r="G133" s="16"/>
    </row>
    <row r="134" spans="1:7" ht="15" customHeight="1">
      <c r="A134" s="12"/>
      <c r="B134" s="12">
        <v>729124</v>
      </c>
      <c r="C134" s="14" t="s">
        <v>63</v>
      </c>
      <c r="D134" s="15">
        <v>320000</v>
      </c>
      <c r="E134" s="23">
        <v>280000</v>
      </c>
      <c r="F134" s="15">
        <v>300000</v>
      </c>
      <c r="G134" s="16">
        <f>PRODUCT(F134/D134)*100</f>
        <v>93.75</v>
      </c>
    </row>
    <row r="135" spans="1:7" ht="15" customHeight="1">
      <c r="A135" s="56"/>
      <c r="B135" s="56">
        <v>729100</v>
      </c>
      <c r="C135" s="57" t="s">
        <v>7</v>
      </c>
      <c r="D135" s="60">
        <f>D134</f>
        <v>320000</v>
      </c>
      <c r="E135" s="60">
        <f>E134</f>
        <v>280000</v>
      </c>
      <c r="F135" s="60">
        <f>F134</f>
        <v>300000</v>
      </c>
      <c r="G135" s="59">
        <f>PRODUCT(F135/D135)*100</f>
        <v>93.75</v>
      </c>
    </row>
    <row r="136" spans="1:7" s="1" customFormat="1" ht="8.25" customHeight="1">
      <c r="A136" s="25"/>
      <c r="B136" s="25"/>
      <c r="C136" s="26"/>
      <c r="D136" s="28"/>
      <c r="E136" s="28"/>
      <c r="F136" s="28"/>
      <c r="G136" s="29"/>
    </row>
    <row r="137" spans="1:7" ht="15" customHeight="1">
      <c r="A137" s="56"/>
      <c r="B137" s="56">
        <v>720000</v>
      </c>
      <c r="C137" s="57" t="s">
        <v>64</v>
      </c>
      <c r="D137" s="60">
        <f>D67+D71+D83+D91+D112+D126+D130+D135</f>
        <v>2126400</v>
      </c>
      <c r="E137" s="60">
        <f>E67+E83+E91+E112+E126+E130+E135</f>
        <v>1715270</v>
      </c>
      <c r="F137" s="60">
        <f>F67+F71+F83+F91+F112+F126+F130+F135</f>
        <v>2004000</v>
      </c>
      <c r="G137" s="59">
        <f>PRODUCT(F137/D137)*100</f>
        <v>94.24379232505643</v>
      </c>
    </row>
    <row r="138" spans="1:7" s="1" customFormat="1" ht="8.25" customHeight="1">
      <c r="A138" s="32"/>
      <c r="B138" s="32"/>
      <c r="C138" s="33"/>
      <c r="D138" s="34"/>
      <c r="E138" s="34"/>
      <c r="F138" s="34"/>
      <c r="G138" s="35"/>
    </row>
    <row r="139" spans="1:7" ht="15" customHeight="1">
      <c r="A139" s="56"/>
      <c r="B139" s="56"/>
      <c r="C139" s="57" t="s">
        <v>65</v>
      </c>
      <c r="D139" s="60">
        <f>D59+D137</f>
        <v>8810000</v>
      </c>
      <c r="E139" s="60">
        <f>E59+E137</f>
        <v>9111120</v>
      </c>
      <c r="F139" s="60">
        <f>F59+F137</f>
        <v>9387000</v>
      </c>
      <c r="G139" s="59">
        <f>PRODUCT(F139/D139)*100</f>
        <v>106.54937570942111</v>
      </c>
    </row>
    <row r="140" spans="1:5" ht="6.75" customHeight="1">
      <c r="A140" s="12"/>
      <c r="B140" s="12"/>
      <c r="C140" s="13"/>
      <c r="E140" s="15"/>
    </row>
    <row r="141" spans="1:7" ht="15" customHeight="1">
      <c r="A141" s="11" t="s">
        <v>66</v>
      </c>
      <c r="B141" s="11">
        <v>731210</v>
      </c>
      <c r="C141" s="13" t="s">
        <v>67</v>
      </c>
      <c r="D141" s="18">
        <v>110000</v>
      </c>
      <c r="E141" s="18">
        <v>100000</v>
      </c>
      <c r="F141" s="18">
        <v>100000</v>
      </c>
      <c r="G141" s="19">
        <f>PRODUCT(F141/D141)*100</f>
        <v>90.9090909090909</v>
      </c>
    </row>
    <row r="142" spans="1:7" ht="15" customHeight="1">
      <c r="A142" s="11" t="s">
        <v>68</v>
      </c>
      <c r="B142" s="11">
        <v>731220</v>
      </c>
      <c r="C142" s="13" t="s">
        <v>70</v>
      </c>
      <c r="D142" s="18">
        <v>300000</v>
      </c>
      <c r="E142" s="18">
        <v>300000</v>
      </c>
      <c r="F142" s="18">
        <v>300000</v>
      </c>
      <c r="G142" s="19">
        <f>PRODUCT(F142/D142)*100</f>
        <v>100</v>
      </c>
    </row>
    <row r="143" spans="1:7" ht="15" customHeight="1">
      <c r="A143" s="11" t="s">
        <v>69</v>
      </c>
      <c r="B143" s="11">
        <v>781300</v>
      </c>
      <c r="C143" s="13" t="s">
        <v>239</v>
      </c>
      <c r="D143" s="18">
        <v>40000</v>
      </c>
      <c r="E143" s="18"/>
      <c r="F143" s="18"/>
      <c r="G143" s="19"/>
    </row>
    <row r="144" spans="1:7" ht="15" customHeight="1">
      <c r="A144" s="56"/>
      <c r="B144" s="56"/>
      <c r="C144" s="57" t="s">
        <v>258</v>
      </c>
      <c r="D144" s="60">
        <f>D139+D141+D142+D143</f>
        <v>9260000</v>
      </c>
      <c r="E144" s="60">
        <f>E139+E141+E142+E143</f>
        <v>9511120</v>
      </c>
      <c r="F144" s="60">
        <f>F139+F141+F142+F143</f>
        <v>9787000</v>
      </c>
      <c r="G144" s="59">
        <f>PRODUCT(F144/D144)*100</f>
        <v>105.69114470842334</v>
      </c>
    </row>
    <row r="145" spans="1:7" ht="15" customHeight="1">
      <c r="A145" s="11" t="s">
        <v>112</v>
      </c>
      <c r="B145" s="11">
        <v>811100</v>
      </c>
      <c r="C145" s="13" t="s">
        <v>228</v>
      </c>
      <c r="D145" s="18">
        <v>120000</v>
      </c>
      <c r="E145" s="18">
        <v>100000</v>
      </c>
      <c r="F145" s="18"/>
      <c r="G145" s="19"/>
    </row>
    <row r="146" spans="1:7" ht="15" customHeight="1">
      <c r="A146" s="11" t="s">
        <v>161</v>
      </c>
      <c r="B146" s="11">
        <v>813110</v>
      </c>
      <c r="C146" s="13" t="s">
        <v>226</v>
      </c>
      <c r="D146" s="18">
        <v>80000</v>
      </c>
      <c r="E146" s="18">
        <v>180000</v>
      </c>
      <c r="F146" s="18">
        <v>80000</v>
      </c>
      <c r="G146" s="19">
        <f>PRODUCT(F146/D146)*100</f>
        <v>100</v>
      </c>
    </row>
    <row r="147" spans="1:7" ht="15" customHeight="1">
      <c r="A147" s="11" t="s">
        <v>224</v>
      </c>
      <c r="B147" s="11">
        <v>817112</v>
      </c>
      <c r="C147" s="13" t="s">
        <v>242</v>
      </c>
      <c r="D147" s="18">
        <v>21000</v>
      </c>
      <c r="E147" s="18">
        <v>16000</v>
      </c>
      <c r="F147" s="18">
        <v>21000</v>
      </c>
      <c r="G147" s="19">
        <f aca="true" t="shared" si="4" ref="G147:G152">PRODUCT(F147/D147)*100</f>
        <v>100</v>
      </c>
    </row>
    <row r="148" spans="1:7" ht="15" customHeight="1">
      <c r="A148" s="11" t="s">
        <v>232</v>
      </c>
      <c r="B148" s="11">
        <v>817112</v>
      </c>
      <c r="C148" s="13" t="s">
        <v>241</v>
      </c>
      <c r="D148" s="18">
        <v>13000</v>
      </c>
      <c r="E148" s="18">
        <v>6500</v>
      </c>
      <c r="F148" s="18">
        <v>10000</v>
      </c>
      <c r="G148" s="19">
        <f t="shared" si="4"/>
        <v>76.92307692307693</v>
      </c>
    </row>
    <row r="149" spans="1:7" ht="15" customHeight="1">
      <c r="A149" s="11" t="s">
        <v>233</v>
      </c>
      <c r="B149" s="11">
        <v>911400</v>
      </c>
      <c r="C149" s="13" t="s">
        <v>268</v>
      </c>
      <c r="D149" s="18"/>
      <c r="E149" s="18">
        <v>192000</v>
      </c>
      <c r="F149" s="18">
        <v>19800</v>
      </c>
      <c r="G149" s="19"/>
    </row>
    <row r="150" spans="1:7" ht="15" customHeight="1">
      <c r="A150" s="11" t="s">
        <v>234</v>
      </c>
      <c r="B150" s="11">
        <v>921200</v>
      </c>
      <c r="C150" s="13" t="s">
        <v>229</v>
      </c>
      <c r="D150" s="49">
        <v>3000000</v>
      </c>
      <c r="E150" s="18">
        <v>3000000</v>
      </c>
      <c r="F150" s="49"/>
      <c r="G150" s="19"/>
    </row>
    <row r="151" spans="1:7" ht="15" customHeight="1">
      <c r="A151" s="11" t="s">
        <v>235</v>
      </c>
      <c r="B151" s="11">
        <v>921200</v>
      </c>
      <c r="C151" s="13" t="s">
        <v>230</v>
      </c>
      <c r="D151" s="49">
        <v>246587</v>
      </c>
      <c r="E151" s="18">
        <v>246587</v>
      </c>
      <c r="F151" s="49"/>
      <c r="G151" s="19"/>
    </row>
    <row r="152" spans="1:7" ht="15" customHeight="1">
      <c r="A152" s="11" t="s">
        <v>267</v>
      </c>
      <c r="B152" s="11">
        <v>921200</v>
      </c>
      <c r="C152" s="13" t="s">
        <v>231</v>
      </c>
      <c r="D152" s="49">
        <v>1466873</v>
      </c>
      <c r="E152" s="18"/>
      <c r="F152" s="49">
        <v>1466873</v>
      </c>
      <c r="G152" s="19">
        <f t="shared" si="4"/>
        <v>100</v>
      </c>
    </row>
    <row r="153" spans="1:7" ht="15" customHeight="1">
      <c r="A153" s="68"/>
      <c r="B153" s="68"/>
      <c r="C153" s="57" t="s">
        <v>162</v>
      </c>
      <c r="D153" s="58">
        <f>D144+D145+D146+D147+D148+D150+D151+D152</f>
        <v>14207460</v>
      </c>
      <c r="E153" s="58">
        <f>E144+E145+E146+E147+E148+E150+E151+E152</f>
        <v>13060207</v>
      </c>
      <c r="F153" s="58">
        <f>F144+F145+F146+F147+F148+F149+F150+F151+F152</f>
        <v>11384673</v>
      </c>
      <c r="G153" s="59">
        <f>PRODUCT(F153/D153)*100</f>
        <v>80.13165618625709</v>
      </c>
    </row>
    <row r="154" spans="3:4" ht="15" customHeight="1">
      <c r="C154" s="82"/>
      <c r="D154" s="82"/>
    </row>
    <row r="155" spans="3:4" ht="15" customHeight="1">
      <c r="C155" s="82" t="s">
        <v>164</v>
      </c>
      <c r="D155" s="82"/>
    </row>
    <row r="156" spans="1:3" ht="15" customHeight="1">
      <c r="A156" s="2" t="s">
        <v>75</v>
      </c>
      <c r="C156" s="69"/>
    </row>
    <row r="157" spans="1:7" ht="15" customHeight="1">
      <c r="A157" s="3" t="s">
        <v>168</v>
      </c>
      <c r="B157" s="4" t="s">
        <v>236</v>
      </c>
      <c r="C157" s="79" t="s">
        <v>0</v>
      </c>
      <c r="D157" s="4" t="s">
        <v>225</v>
      </c>
      <c r="E157" s="5" t="s">
        <v>269</v>
      </c>
      <c r="F157" s="4" t="s">
        <v>265</v>
      </c>
      <c r="G157" s="4" t="s">
        <v>73</v>
      </c>
    </row>
    <row r="158" spans="1:7" ht="15" customHeight="1">
      <c r="A158" s="6" t="s">
        <v>167</v>
      </c>
      <c r="B158" s="7"/>
      <c r="C158" s="80"/>
      <c r="D158" s="8" t="s">
        <v>152</v>
      </c>
      <c r="E158" s="8" t="s">
        <v>152</v>
      </c>
      <c r="F158" s="8" t="s">
        <v>263</v>
      </c>
      <c r="G158" s="8" t="s">
        <v>227</v>
      </c>
    </row>
    <row r="159" spans="1:7" ht="15" customHeight="1">
      <c r="A159" s="9">
        <v>1</v>
      </c>
      <c r="B159" s="10">
        <v>2</v>
      </c>
      <c r="C159" s="10">
        <v>3</v>
      </c>
      <c r="D159" s="10">
        <v>4</v>
      </c>
      <c r="E159" s="10">
        <v>5</v>
      </c>
      <c r="F159" s="10">
        <v>6</v>
      </c>
      <c r="G159" s="10">
        <v>7</v>
      </c>
    </row>
    <row r="160" ht="9.75" customHeight="1">
      <c r="A160" s="36"/>
    </row>
    <row r="161" ht="15" customHeight="1">
      <c r="A161" s="36" t="s">
        <v>76</v>
      </c>
    </row>
    <row r="162" ht="9.75" customHeight="1"/>
    <row r="163" spans="1:7" ht="15" customHeight="1">
      <c r="A163" s="37" t="s">
        <v>2</v>
      </c>
      <c r="B163" s="37">
        <v>412</v>
      </c>
      <c r="C163" s="36" t="s">
        <v>165</v>
      </c>
      <c r="D163" s="38">
        <f>D164+D165+D166+D167</f>
        <v>273000</v>
      </c>
      <c r="E163" s="38">
        <f>E164+E165+E166+E167</f>
        <v>273000</v>
      </c>
      <c r="F163" s="38">
        <f>F164+F165+F166+F167</f>
        <v>312000</v>
      </c>
      <c r="G163" s="19">
        <f>SUM(F163/D163)*100</f>
        <v>114.28571428571428</v>
      </c>
    </row>
    <row r="164" spans="1:7" ht="15" customHeight="1">
      <c r="A164" s="37"/>
      <c r="B164" s="39">
        <v>4129</v>
      </c>
      <c r="C164" s="20" t="s">
        <v>166</v>
      </c>
      <c r="D164" s="15">
        <v>236000</v>
      </c>
      <c r="E164" s="40">
        <v>236000</v>
      </c>
      <c r="F164" s="15">
        <v>236000</v>
      </c>
      <c r="G164" s="16">
        <f>SUM(F164/D164)*100</f>
        <v>100</v>
      </c>
    </row>
    <row r="165" spans="1:7" ht="15" customHeight="1">
      <c r="A165" s="37"/>
      <c r="B165" s="39">
        <v>4129</v>
      </c>
      <c r="C165" s="20" t="s">
        <v>169</v>
      </c>
      <c r="D165" s="15">
        <v>20000</v>
      </c>
      <c r="E165" s="40">
        <v>20000</v>
      </c>
      <c r="F165" s="15">
        <v>20000</v>
      </c>
      <c r="G165" s="16">
        <f>SUM(F165/D165)*100</f>
        <v>100</v>
      </c>
    </row>
    <row r="166" spans="1:7" ht="15" customHeight="1">
      <c r="A166" s="37"/>
      <c r="B166" s="39">
        <v>4129</v>
      </c>
      <c r="C166" s="20" t="s">
        <v>79</v>
      </c>
      <c r="D166" s="15">
        <v>12500</v>
      </c>
      <c r="E166" s="40">
        <v>12500</v>
      </c>
      <c r="F166" s="15">
        <v>50000</v>
      </c>
      <c r="G166" s="16">
        <f>SUM(F166/D166)*100</f>
        <v>400</v>
      </c>
    </row>
    <row r="167" spans="1:7" ht="15" customHeight="1">
      <c r="A167" s="37"/>
      <c r="B167" s="39">
        <v>4129</v>
      </c>
      <c r="C167" s="20" t="s">
        <v>78</v>
      </c>
      <c r="D167" s="15">
        <v>4500</v>
      </c>
      <c r="E167" s="40">
        <v>4500</v>
      </c>
      <c r="F167" s="15">
        <v>6000</v>
      </c>
      <c r="G167" s="16">
        <f>SUM(F167/D167)*100</f>
        <v>133.33333333333331</v>
      </c>
    </row>
    <row r="168" spans="1:7" ht="9.75" customHeight="1">
      <c r="A168" s="37"/>
      <c r="B168" s="37"/>
      <c r="C168" s="2" t="s">
        <v>1</v>
      </c>
      <c r="D168" s="15"/>
      <c r="E168" s="38"/>
      <c r="F168" s="15"/>
      <c r="G168" s="16"/>
    </row>
    <row r="169" spans="1:7" ht="15" customHeight="1">
      <c r="A169" s="37" t="s">
        <v>36</v>
      </c>
      <c r="B169" s="37">
        <v>415</v>
      </c>
      <c r="C169" s="36" t="s">
        <v>170</v>
      </c>
      <c r="D169" s="38">
        <f>D170</f>
        <v>100000</v>
      </c>
      <c r="E169" s="38">
        <f>E170</f>
        <v>100000</v>
      </c>
      <c r="F169" s="38">
        <f>F170</f>
        <v>100000</v>
      </c>
      <c r="G169" s="19">
        <f>SUM(F169/D169)*100</f>
        <v>100</v>
      </c>
    </row>
    <row r="170" spans="1:7" ht="15" customHeight="1">
      <c r="A170" s="37"/>
      <c r="B170" s="39">
        <v>4152</v>
      </c>
      <c r="C170" s="20" t="s">
        <v>77</v>
      </c>
      <c r="D170" s="15">
        <v>100000</v>
      </c>
      <c r="E170" s="40">
        <v>100000</v>
      </c>
      <c r="F170" s="15">
        <v>100000</v>
      </c>
      <c r="G170" s="16">
        <f>SUM(F170/D170)*100</f>
        <v>100</v>
      </c>
    </row>
    <row r="171" spans="3:7" ht="9.75" customHeight="1">
      <c r="C171" s="2" t="s">
        <v>1</v>
      </c>
      <c r="E171" s="15"/>
      <c r="G171" s="16"/>
    </row>
    <row r="172" spans="1:7" ht="15" customHeight="1">
      <c r="A172" s="45"/>
      <c r="B172" s="45"/>
      <c r="C172" s="61" t="s">
        <v>80</v>
      </c>
      <c r="D172" s="65">
        <f>D163+D169</f>
        <v>373000</v>
      </c>
      <c r="E172" s="65">
        <f>E163+E169</f>
        <v>373000</v>
      </c>
      <c r="F172" s="65">
        <f>F163+F169</f>
        <v>412000</v>
      </c>
      <c r="G172" s="59">
        <f>SUM(F172/D172)*100</f>
        <v>110.45576407506704</v>
      </c>
    </row>
    <row r="173" spans="5:7" ht="9.75" customHeight="1">
      <c r="E173" s="15"/>
      <c r="G173" s="16"/>
    </row>
    <row r="174" spans="1:7" ht="15" customHeight="1">
      <c r="A174" s="36" t="s">
        <v>81</v>
      </c>
      <c r="E174" s="15"/>
      <c r="G174" s="16"/>
    </row>
    <row r="175" spans="3:7" ht="9.75" customHeight="1">
      <c r="C175" s="2" t="s">
        <v>1</v>
      </c>
      <c r="E175" s="15"/>
      <c r="G175" s="16"/>
    </row>
    <row r="176" spans="1:7" ht="15" customHeight="1">
      <c r="A176" s="37" t="s">
        <v>2</v>
      </c>
      <c r="B176" s="37"/>
      <c r="C176" s="36" t="s">
        <v>170</v>
      </c>
      <c r="D176" s="38">
        <f>D177</f>
        <v>2000</v>
      </c>
      <c r="E176" s="38"/>
      <c r="F176" s="38">
        <f>F177</f>
        <v>50000</v>
      </c>
      <c r="G176" s="19">
        <f>SUM(F176/D176)*100</f>
        <v>2500</v>
      </c>
    </row>
    <row r="177" spans="1:7" ht="15" customHeight="1">
      <c r="A177" s="41"/>
      <c r="B177" s="41"/>
      <c r="C177" s="20" t="s">
        <v>82</v>
      </c>
      <c r="D177" s="15">
        <v>2000</v>
      </c>
      <c r="E177" s="15"/>
      <c r="F177" s="15">
        <v>50000</v>
      </c>
      <c r="G177" s="16">
        <f>SUM(F177/D177)*100</f>
        <v>2500</v>
      </c>
    </row>
    <row r="178" spans="5:7" ht="9.75" customHeight="1">
      <c r="E178" s="15"/>
      <c r="G178" s="16"/>
    </row>
    <row r="179" spans="1:7" ht="15" customHeight="1">
      <c r="A179" s="67"/>
      <c r="B179" s="67"/>
      <c r="C179" s="61" t="s">
        <v>83</v>
      </c>
      <c r="D179" s="65">
        <f>D176</f>
        <v>2000</v>
      </c>
      <c r="E179" s="65"/>
      <c r="F179" s="65">
        <f>F176</f>
        <v>50000</v>
      </c>
      <c r="G179" s="59">
        <f>SUM(F179/D179)*100</f>
        <v>2500</v>
      </c>
    </row>
    <row r="180" spans="5:7" ht="12" customHeight="1">
      <c r="E180" s="78"/>
      <c r="G180" s="16"/>
    </row>
    <row r="181" spans="1:7" ht="15" customHeight="1">
      <c r="A181" s="36" t="s">
        <v>84</v>
      </c>
      <c r="E181" s="78"/>
      <c r="G181" s="16"/>
    </row>
    <row r="182" spans="5:7" ht="9.75" customHeight="1">
      <c r="E182" s="78"/>
      <c r="G182" s="16"/>
    </row>
    <row r="183" spans="1:7" ht="15" customHeight="1">
      <c r="A183" s="37" t="s">
        <v>2</v>
      </c>
      <c r="B183" s="37">
        <v>412</v>
      </c>
      <c r="C183" s="36" t="s">
        <v>165</v>
      </c>
      <c r="D183" s="38">
        <f>D184+D185+D186+D187+D188+D189+D190+D191+D192+D193+D198+D199+D200+D201+D202+D204</f>
        <v>461100</v>
      </c>
      <c r="E183" s="38">
        <f>E184+E185+E186+E187+E188+E189+E190+E191+E192+E193+E198+E199+E200+E201+E202+E203+E204</f>
        <v>465100</v>
      </c>
      <c r="F183" s="38">
        <f>F184+F185+F186+F187+F188+F189+F190+F191+F192+F193+F198+F199+F200+F201+F202+F203+F204</f>
        <v>467200</v>
      </c>
      <c r="G183" s="19">
        <f>SUM(F183/D183)*100</f>
        <v>101.32292344393841</v>
      </c>
    </row>
    <row r="184" spans="1:7" ht="15" customHeight="1">
      <c r="A184" s="37"/>
      <c r="B184" s="39">
        <v>4121</v>
      </c>
      <c r="C184" s="20" t="s">
        <v>186</v>
      </c>
      <c r="D184" s="40">
        <v>1800</v>
      </c>
      <c r="E184" s="40">
        <v>1800</v>
      </c>
      <c r="F184" s="40">
        <v>1800</v>
      </c>
      <c r="G184" s="16">
        <f aca="true" t="shared" si="5" ref="G184:G193">SUM(F184/D184)*100</f>
        <v>100</v>
      </c>
    </row>
    <row r="185" spans="1:7" ht="15" customHeight="1">
      <c r="A185" s="41"/>
      <c r="B185" s="41">
        <v>4122</v>
      </c>
      <c r="C185" s="20" t="s">
        <v>187</v>
      </c>
      <c r="D185" s="40">
        <v>65000</v>
      </c>
      <c r="E185" s="40">
        <v>65000</v>
      </c>
      <c r="F185" s="40">
        <v>65000</v>
      </c>
      <c r="G185" s="16">
        <f t="shared" si="5"/>
        <v>100</v>
      </c>
    </row>
    <row r="186" spans="1:7" ht="15" customHeight="1">
      <c r="A186" s="41"/>
      <c r="B186" s="41">
        <v>4122</v>
      </c>
      <c r="C186" s="20" t="s">
        <v>188</v>
      </c>
      <c r="D186" s="40">
        <v>60000</v>
      </c>
      <c r="E186" s="40">
        <v>60000</v>
      </c>
      <c r="F186" s="40">
        <v>60000</v>
      </c>
      <c r="G186" s="16">
        <f t="shared" si="5"/>
        <v>100</v>
      </c>
    </row>
    <row r="187" spans="1:7" ht="15" customHeight="1">
      <c r="A187" s="41"/>
      <c r="B187" s="41">
        <v>4123</v>
      </c>
      <c r="C187" s="20" t="s">
        <v>174</v>
      </c>
      <c r="D187" s="40">
        <v>50000</v>
      </c>
      <c r="E187" s="40">
        <v>50000</v>
      </c>
      <c r="F187" s="40">
        <v>50000</v>
      </c>
      <c r="G187" s="16">
        <f t="shared" si="5"/>
        <v>100</v>
      </c>
    </row>
    <row r="188" spans="1:7" ht="15" customHeight="1">
      <c r="A188" s="41"/>
      <c r="B188" s="41">
        <v>4125</v>
      </c>
      <c r="C188" s="20" t="s">
        <v>175</v>
      </c>
      <c r="D188" s="40">
        <v>15000</v>
      </c>
      <c r="E188" s="40">
        <v>15000</v>
      </c>
      <c r="F188" s="40">
        <v>15000</v>
      </c>
      <c r="G188" s="16">
        <f t="shared" si="5"/>
        <v>100</v>
      </c>
    </row>
    <row r="189" spans="1:7" ht="15" customHeight="1">
      <c r="A189" s="41"/>
      <c r="B189" s="41">
        <v>4126</v>
      </c>
      <c r="C189" s="20" t="s">
        <v>176</v>
      </c>
      <c r="D189" s="40">
        <v>47000</v>
      </c>
      <c r="E189" s="40">
        <v>47000</v>
      </c>
      <c r="F189" s="40">
        <v>47000</v>
      </c>
      <c r="G189" s="16">
        <f t="shared" si="5"/>
        <v>100</v>
      </c>
    </row>
    <row r="190" spans="1:7" ht="15" customHeight="1">
      <c r="A190" s="41"/>
      <c r="B190" s="41">
        <v>4127</v>
      </c>
      <c r="C190" s="70" t="s">
        <v>189</v>
      </c>
      <c r="D190" s="40">
        <v>8500</v>
      </c>
      <c r="E190" s="40">
        <v>8500</v>
      </c>
      <c r="F190" s="40">
        <v>8500</v>
      </c>
      <c r="G190" s="16">
        <f t="shared" si="5"/>
        <v>100</v>
      </c>
    </row>
    <row r="191" spans="1:7" ht="15" customHeight="1">
      <c r="A191" s="41"/>
      <c r="B191" s="41">
        <v>4127</v>
      </c>
      <c r="C191" s="20" t="s">
        <v>190</v>
      </c>
      <c r="D191" s="40">
        <v>50000</v>
      </c>
      <c r="E191" s="40">
        <v>50000</v>
      </c>
      <c r="F191" s="40">
        <v>50000</v>
      </c>
      <c r="G191" s="16">
        <f t="shared" si="5"/>
        <v>100</v>
      </c>
    </row>
    <row r="192" spans="1:7" ht="15" customHeight="1">
      <c r="A192" s="41"/>
      <c r="B192" s="41">
        <v>4127</v>
      </c>
      <c r="C192" s="20" t="s">
        <v>191</v>
      </c>
      <c r="D192" s="40">
        <v>10000</v>
      </c>
      <c r="E192" s="40">
        <v>10000</v>
      </c>
      <c r="F192" s="40">
        <v>4600</v>
      </c>
      <c r="G192" s="16">
        <f t="shared" si="5"/>
        <v>46</v>
      </c>
    </row>
    <row r="193" spans="1:7" ht="15" customHeight="1">
      <c r="A193" s="41"/>
      <c r="B193" s="41">
        <v>4127</v>
      </c>
      <c r="C193" s="20" t="s">
        <v>205</v>
      </c>
      <c r="D193" s="40">
        <v>3800</v>
      </c>
      <c r="E193" s="40">
        <v>3800</v>
      </c>
      <c r="F193" s="40">
        <v>3800</v>
      </c>
      <c r="G193" s="16">
        <f t="shared" si="5"/>
        <v>100</v>
      </c>
    </row>
    <row r="194" spans="1:7" ht="15" customHeight="1">
      <c r="A194" s="3" t="s">
        <v>168</v>
      </c>
      <c r="B194" s="4" t="s">
        <v>236</v>
      </c>
      <c r="C194" s="79" t="s">
        <v>0</v>
      </c>
      <c r="D194" s="4" t="s">
        <v>225</v>
      </c>
      <c r="E194" s="5" t="s">
        <v>269</v>
      </c>
      <c r="F194" s="4" t="s">
        <v>265</v>
      </c>
      <c r="G194" s="4" t="s">
        <v>73</v>
      </c>
    </row>
    <row r="195" spans="1:7" ht="15" customHeight="1">
      <c r="A195" s="6" t="s">
        <v>167</v>
      </c>
      <c r="B195" s="7"/>
      <c r="C195" s="80"/>
      <c r="D195" s="8" t="s">
        <v>152</v>
      </c>
      <c r="E195" s="8" t="s">
        <v>152</v>
      </c>
      <c r="F195" s="8" t="s">
        <v>263</v>
      </c>
      <c r="G195" s="8" t="s">
        <v>227</v>
      </c>
    </row>
    <row r="196" spans="1:7" ht="15" customHeight="1">
      <c r="A196" s="9">
        <v>1</v>
      </c>
      <c r="B196" s="10">
        <v>2</v>
      </c>
      <c r="C196" s="10">
        <v>3</v>
      </c>
      <c r="D196" s="10">
        <v>4</v>
      </c>
      <c r="E196" s="10">
        <v>5</v>
      </c>
      <c r="F196" s="10">
        <v>6</v>
      </c>
      <c r="G196" s="10">
        <v>7</v>
      </c>
    </row>
    <row r="197" spans="1:7" ht="9.75" customHeight="1">
      <c r="A197" s="41"/>
      <c r="B197" s="41"/>
      <c r="C197" s="20"/>
      <c r="D197" s="15"/>
      <c r="E197" s="40"/>
      <c r="F197" s="15"/>
      <c r="G197" s="16"/>
    </row>
    <row r="198" spans="1:7" ht="15" customHeight="1">
      <c r="A198" s="41"/>
      <c r="B198" s="41">
        <v>4127</v>
      </c>
      <c r="C198" s="20" t="s">
        <v>192</v>
      </c>
      <c r="D198" s="40">
        <v>5000</v>
      </c>
      <c r="E198" s="40">
        <v>5000</v>
      </c>
      <c r="F198" s="40">
        <v>3500</v>
      </c>
      <c r="G198" s="16">
        <f aca="true" t="shared" si="6" ref="G198:G204">SUM(F198/D198)*100</f>
        <v>70</v>
      </c>
    </row>
    <row r="199" spans="1:7" ht="15" customHeight="1">
      <c r="A199" s="41"/>
      <c r="B199" s="41">
        <v>4129</v>
      </c>
      <c r="C199" s="20" t="s">
        <v>193</v>
      </c>
      <c r="D199" s="40">
        <v>5000</v>
      </c>
      <c r="E199" s="40">
        <v>5000</v>
      </c>
      <c r="F199" s="40">
        <v>5000</v>
      </c>
      <c r="G199" s="16">
        <f t="shared" si="6"/>
        <v>100</v>
      </c>
    </row>
    <row r="200" spans="1:7" ht="15" customHeight="1">
      <c r="A200" s="41"/>
      <c r="B200" s="41">
        <v>4129</v>
      </c>
      <c r="C200" s="20" t="s">
        <v>194</v>
      </c>
      <c r="D200" s="40">
        <v>67000</v>
      </c>
      <c r="E200" s="40">
        <v>67000</v>
      </c>
      <c r="F200" s="40">
        <v>67000</v>
      </c>
      <c r="G200" s="16">
        <f t="shared" si="6"/>
        <v>100</v>
      </c>
    </row>
    <row r="201" spans="1:7" ht="15" customHeight="1">
      <c r="A201" s="41"/>
      <c r="B201" s="41">
        <v>4129</v>
      </c>
      <c r="C201" s="20" t="s">
        <v>195</v>
      </c>
      <c r="D201" s="40">
        <v>35000</v>
      </c>
      <c r="E201" s="40">
        <v>39000</v>
      </c>
      <c r="F201" s="40">
        <v>35000</v>
      </c>
      <c r="G201" s="16">
        <f t="shared" si="6"/>
        <v>100</v>
      </c>
    </row>
    <row r="202" spans="1:7" ht="15" customHeight="1">
      <c r="A202" s="41"/>
      <c r="B202" s="41">
        <v>4129</v>
      </c>
      <c r="C202" s="20" t="s">
        <v>204</v>
      </c>
      <c r="D202" s="40">
        <v>18000</v>
      </c>
      <c r="E202" s="40">
        <v>18000</v>
      </c>
      <c r="F202" s="40">
        <v>25000</v>
      </c>
      <c r="G202" s="16">
        <f t="shared" si="6"/>
        <v>138.88888888888889</v>
      </c>
    </row>
    <row r="203" spans="1:7" ht="15" customHeight="1">
      <c r="A203" s="41"/>
      <c r="B203" s="41">
        <v>4129</v>
      </c>
      <c r="C203" s="20" t="s">
        <v>284</v>
      </c>
      <c r="D203" s="40"/>
      <c r="E203" s="40"/>
      <c r="F203" s="40">
        <v>6000</v>
      </c>
      <c r="G203" s="16"/>
    </row>
    <row r="204" spans="1:7" ht="15" customHeight="1">
      <c r="A204" s="41"/>
      <c r="B204" s="41">
        <v>4129</v>
      </c>
      <c r="C204" s="20" t="s">
        <v>178</v>
      </c>
      <c r="D204" s="40">
        <v>20000</v>
      </c>
      <c r="E204" s="40">
        <v>20000</v>
      </c>
      <c r="F204" s="40">
        <v>20000</v>
      </c>
      <c r="G204" s="16">
        <f t="shared" si="6"/>
        <v>100</v>
      </c>
    </row>
    <row r="205" spans="1:7" ht="9" customHeight="1">
      <c r="A205" s="41"/>
      <c r="B205" s="39"/>
      <c r="C205" s="2" t="s">
        <v>1</v>
      </c>
      <c r="D205" s="15"/>
      <c r="E205" s="40"/>
      <c r="F205" s="15"/>
      <c r="G205" s="16"/>
    </row>
    <row r="206" spans="1:7" ht="15" customHeight="1">
      <c r="A206" s="37" t="s">
        <v>36</v>
      </c>
      <c r="B206" s="37">
        <v>412</v>
      </c>
      <c r="C206" s="36" t="s">
        <v>85</v>
      </c>
      <c r="D206" s="38">
        <f>D207+D208</f>
        <v>35500</v>
      </c>
      <c r="E206" s="38">
        <f>E207+E208</f>
        <v>35500</v>
      </c>
      <c r="F206" s="38">
        <f>F207+F208</f>
        <v>35500</v>
      </c>
      <c r="G206" s="19">
        <f>SUM(F206/D206)*100</f>
        <v>100</v>
      </c>
    </row>
    <row r="207" spans="1:7" ht="15" customHeight="1">
      <c r="A207" s="37"/>
      <c r="B207" s="39">
        <v>4125</v>
      </c>
      <c r="C207" s="20" t="s">
        <v>175</v>
      </c>
      <c r="D207" s="40">
        <v>22000</v>
      </c>
      <c r="E207" s="40">
        <v>22000</v>
      </c>
      <c r="F207" s="40">
        <v>22000</v>
      </c>
      <c r="G207" s="16">
        <f>SUM(F207/D207)*100</f>
        <v>100</v>
      </c>
    </row>
    <row r="208" spans="1:7" ht="15" customHeight="1">
      <c r="A208" s="37"/>
      <c r="B208" s="39">
        <v>4129</v>
      </c>
      <c r="C208" s="20" t="s">
        <v>202</v>
      </c>
      <c r="D208" s="40">
        <v>13500</v>
      </c>
      <c r="E208" s="40">
        <v>13500</v>
      </c>
      <c r="F208" s="40">
        <v>13500</v>
      </c>
      <c r="G208" s="16">
        <f>SUM(F208/D208)*100</f>
        <v>100</v>
      </c>
    </row>
    <row r="209" spans="1:7" ht="9.75" customHeight="1">
      <c r="A209" s="37"/>
      <c r="B209" s="39"/>
      <c r="C209" s="20" t="s">
        <v>1</v>
      </c>
      <c r="D209" s="15"/>
      <c r="E209" s="40"/>
      <c r="F209" s="15"/>
      <c r="G209" s="16"/>
    </row>
    <row r="210" spans="1:7" s="72" customFormat="1" ht="15" customHeight="1">
      <c r="A210" s="37" t="s">
        <v>66</v>
      </c>
      <c r="B210" s="37">
        <v>4163</v>
      </c>
      <c r="C210" s="36" t="s">
        <v>240</v>
      </c>
      <c r="D210" s="38">
        <v>2500</v>
      </c>
      <c r="E210" s="38">
        <v>2150</v>
      </c>
      <c r="F210" s="38"/>
      <c r="G210" s="19"/>
    </row>
    <row r="211" spans="1:7" ht="10.5" customHeight="1">
      <c r="A211" s="37"/>
      <c r="B211" s="39"/>
      <c r="C211" s="20"/>
      <c r="D211" s="40"/>
      <c r="E211" s="40"/>
      <c r="F211" s="40"/>
      <c r="G211" s="16"/>
    </row>
    <row r="212" spans="1:7" ht="15" customHeight="1">
      <c r="A212" s="48" t="s">
        <v>68</v>
      </c>
      <c r="B212" s="37">
        <v>416</v>
      </c>
      <c r="C212" s="36" t="s">
        <v>179</v>
      </c>
      <c r="D212" s="38">
        <f>D213+D214</f>
        <v>140000</v>
      </c>
      <c r="E212" s="38">
        <f>E213+E214</f>
        <v>140000</v>
      </c>
      <c r="F212" s="38">
        <f>F213+F214</f>
        <v>140000</v>
      </c>
      <c r="G212" s="19">
        <f>SUM(F212/D212)*100</f>
        <v>100</v>
      </c>
    </row>
    <row r="213" spans="1:7" ht="15" customHeight="1">
      <c r="A213" s="37"/>
      <c r="B213" s="39">
        <v>4161</v>
      </c>
      <c r="C213" s="20" t="s">
        <v>141</v>
      </c>
      <c r="D213" s="40">
        <v>60000</v>
      </c>
      <c r="E213" s="40">
        <v>60000</v>
      </c>
      <c r="F213" s="40">
        <v>60000</v>
      </c>
      <c r="G213" s="16">
        <f>SUM(F213/D213)*100</f>
        <v>100</v>
      </c>
    </row>
    <row r="214" spans="1:7" ht="15" customHeight="1">
      <c r="A214" s="37"/>
      <c r="B214" s="39">
        <v>4161</v>
      </c>
      <c r="C214" s="20" t="s">
        <v>140</v>
      </c>
      <c r="D214" s="40">
        <v>80000</v>
      </c>
      <c r="E214" s="40">
        <v>80000</v>
      </c>
      <c r="F214" s="40">
        <v>80000</v>
      </c>
      <c r="G214" s="16">
        <f>SUM(F214/D214)*100</f>
        <v>100</v>
      </c>
    </row>
    <row r="215" spans="1:7" ht="9.75" customHeight="1">
      <c r="A215" s="37"/>
      <c r="B215" s="39"/>
      <c r="C215" s="20"/>
      <c r="D215" s="15"/>
      <c r="E215" s="38"/>
      <c r="F215" s="15"/>
      <c r="G215" s="16"/>
    </row>
    <row r="216" spans="1:7" ht="15" customHeight="1">
      <c r="A216" s="48" t="s">
        <v>69</v>
      </c>
      <c r="B216" s="37">
        <v>5113</v>
      </c>
      <c r="C216" s="36" t="s">
        <v>184</v>
      </c>
      <c r="D216" s="18">
        <v>66000</v>
      </c>
      <c r="E216" s="38">
        <v>66000</v>
      </c>
      <c r="F216" s="18">
        <v>30000</v>
      </c>
      <c r="G216" s="19">
        <f>SUM(F216/D216)*100</f>
        <v>45.45454545454545</v>
      </c>
    </row>
    <row r="217" spans="1:7" ht="9.75" customHeight="1">
      <c r="A217" s="48"/>
      <c r="B217" s="37"/>
      <c r="C217" s="36" t="s">
        <v>1</v>
      </c>
      <c r="D217" s="18"/>
      <c r="E217" s="38"/>
      <c r="F217" s="18"/>
      <c r="G217" s="19"/>
    </row>
    <row r="218" spans="1:7" ht="15" customHeight="1">
      <c r="A218" s="48" t="s">
        <v>112</v>
      </c>
      <c r="B218" s="37">
        <v>5114</v>
      </c>
      <c r="C218" s="36" t="s">
        <v>196</v>
      </c>
      <c r="D218" s="18">
        <v>5000</v>
      </c>
      <c r="E218" s="38">
        <v>5000</v>
      </c>
      <c r="F218" s="18">
        <v>5000</v>
      </c>
      <c r="G218" s="19">
        <f>SUM(F218/D218)*100</f>
        <v>100</v>
      </c>
    </row>
    <row r="219" spans="1:7" ht="9.75" customHeight="1">
      <c r="A219" s="36"/>
      <c r="B219" s="37"/>
      <c r="C219" s="36" t="s">
        <v>86</v>
      </c>
      <c r="D219" s="15"/>
      <c r="E219" s="15"/>
      <c r="F219" s="15"/>
      <c r="G219" s="19"/>
    </row>
    <row r="220" spans="1:7" ht="15" customHeight="1">
      <c r="A220" s="48" t="s">
        <v>161</v>
      </c>
      <c r="B220" s="37">
        <v>5117</v>
      </c>
      <c r="C220" s="36" t="s">
        <v>243</v>
      </c>
      <c r="D220" s="18">
        <v>15000</v>
      </c>
      <c r="E220" s="38">
        <v>15000</v>
      </c>
      <c r="F220" s="18"/>
      <c r="G220" s="19"/>
    </row>
    <row r="221" spans="1:7" ht="9.75" customHeight="1">
      <c r="A221" s="36"/>
      <c r="B221" s="37"/>
      <c r="C221" s="36"/>
      <c r="D221" s="15"/>
      <c r="E221" s="15"/>
      <c r="F221" s="15"/>
      <c r="G221" s="19"/>
    </row>
    <row r="222" spans="1:7" ht="15" customHeight="1">
      <c r="A222" s="48" t="s">
        <v>224</v>
      </c>
      <c r="B222" s="37">
        <v>5161</v>
      </c>
      <c r="C222" s="36" t="s">
        <v>244</v>
      </c>
      <c r="D222" s="18">
        <v>2000</v>
      </c>
      <c r="E222" s="38">
        <v>2000</v>
      </c>
      <c r="F222" s="18">
        <v>2000</v>
      </c>
      <c r="G222" s="19">
        <f>SUM(F222/D222)*100</f>
        <v>100</v>
      </c>
    </row>
    <row r="223" spans="1:7" ht="9.75" customHeight="1">
      <c r="A223" s="36"/>
      <c r="B223" s="37"/>
      <c r="C223" s="36"/>
      <c r="D223" s="15"/>
      <c r="E223" s="15"/>
      <c r="F223" s="15"/>
      <c r="G223" s="19"/>
    </row>
    <row r="224" spans="1:7" ht="15" customHeight="1">
      <c r="A224" s="48" t="s">
        <v>232</v>
      </c>
      <c r="B224" s="37">
        <v>5171</v>
      </c>
      <c r="C224" s="36" t="s">
        <v>245</v>
      </c>
      <c r="D224" s="18">
        <v>21000</v>
      </c>
      <c r="E224" s="38">
        <v>21000</v>
      </c>
      <c r="F224" s="18">
        <v>21000</v>
      </c>
      <c r="G224" s="19">
        <f>SUM(F224/D224)*100</f>
        <v>100</v>
      </c>
    </row>
    <row r="225" spans="1:7" ht="15" customHeight="1">
      <c r="A225" s="45"/>
      <c r="B225" s="45"/>
      <c r="C225" s="61" t="s">
        <v>87</v>
      </c>
      <c r="D225" s="65">
        <f>D183+D206+D210+D212+D216+D218+D220+D222+D224</f>
        <v>748100</v>
      </c>
      <c r="E225" s="65">
        <f>E183+E206+E210+E212+E216+E218+E220+E222+E224</f>
        <v>751750</v>
      </c>
      <c r="F225" s="65">
        <f>F183+F206+F212+F216+F218+F222+F224</f>
        <v>700700</v>
      </c>
      <c r="G225" s="59">
        <f>SUM(F225/D225)*100</f>
        <v>93.6639486699639</v>
      </c>
    </row>
    <row r="226" spans="1:7" ht="12.75" customHeight="1">
      <c r="A226" s="36"/>
      <c r="B226" s="37"/>
      <c r="C226" s="36" t="s">
        <v>1</v>
      </c>
      <c r="D226" s="15"/>
      <c r="E226" s="78"/>
      <c r="F226" s="15"/>
      <c r="G226" s="16"/>
    </row>
    <row r="227" spans="1:7" ht="15" customHeight="1">
      <c r="A227" s="36" t="s">
        <v>88</v>
      </c>
      <c r="D227" s="24"/>
      <c r="E227" s="78"/>
      <c r="F227" s="24"/>
      <c r="G227" s="16"/>
    </row>
    <row r="228" spans="3:7" ht="10.5" customHeight="1">
      <c r="C228" s="2" t="s">
        <v>1</v>
      </c>
      <c r="D228" s="24"/>
      <c r="E228" s="78"/>
      <c r="F228" s="24"/>
      <c r="G228" s="16"/>
    </row>
    <row r="229" spans="1:7" ht="15" customHeight="1">
      <c r="A229" s="37" t="s">
        <v>2</v>
      </c>
      <c r="B229" s="37">
        <v>411</v>
      </c>
      <c r="C229" s="36" t="s">
        <v>172</v>
      </c>
      <c r="D229" s="38">
        <f>D230+D231</f>
        <v>2048000</v>
      </c>
      <c r="E229" s="38">
        <f>E230+E231</f>
        <v>2057500</v>
      </c>
      <c r="F229" s="38">
        <f>F230+F231</f>
        <v>2023000</v>
      </c>
      <c r="G229" s="19">
        <f>SUM(F229/D229)*100</f>
        <v>98.779296875</v>
      </c>
    </row>
    <row r="230" spans="1:7" ht="15" customHeight="1">
      <c r="A230" s="37"/>
      <c r="B230" s="41">
        <v>4111</v>
      </c>
      <c r="C230" s="20" t="s">
        <v>218</v>
      </c>
      <c r="D230" s="15">
        <v>1696000</v>
      </c>
      <c r="E230" s="40">
        <v>1705500</v>
      </c>
      <c r="F230" s="15">
        <v>1700000</v>
      </c>
      <c r="G230" s="16">
        <f>SUM(F230/D230)*100</f>
        <v>100.23584905660377</v>
      </c>
    </row>
    <row r="231" spans="1:7" ht="15" customHeight="1">
      <c r="A231" s="37"/>
      <c r="B231" s="41">
        <v>4112</v>
      </c>
      <c r="C231" s="20" t="s">
        <v>217</v>
      </c>
      <c r="D231" s="15">
        <v>352000</v>
      </c>
      <c r="E231" s="40">
        <v>352000</v>
      </c>
      <c r="F231" s="15">
        <v>323000</v>
      </c>
      <c r="G231" s="16">
        <f>SUM(F231/D231)*100</f>
        <v>91.76136363636364</v>
      </c>
    </row>
    <row r="232" spans="1:7" ht="9.75" customHeight="1">
      <c r="A232" s="37" t="s">
        <v>1</v>
      </c>
      <c r="B232" s="41"/>
      <c r="C232" s="20"/>
      <c r="D232" s="15"/>
      <c r="E232" s="15"/>
      <c r="F232" s="15"/>
      <c r="G232" s="16"/>
    </row>
    <row r="233" spans="1:7" ht="15" customHeight="1">
      <c r="A233" s="45"/>
      <c r="B233" s="45"/>
      <c r="C233" s="61" t="s">
        <v>89</v>
      </c>
      <c r="D233" s="65">
        <f>D229</f>
        <v>2048000</v>
      </c>
      <c r="E233" s="65">
        <f>E229</f>
        <v>2057500</v>
      </c>
      <c r="F233" s="65">
        <f>F229</f>
        <v>2023000</v>
      </c>
      <c r="G233" s="59">
        <f>SUM(F233/D233)*100</f>
        <v>98.779296875</v>
      </c>
    </row>
    <row r="234" spans="1:7" ht="15" customHeight="1">
      <c r="A234" s="3" t="s">
        <v>168</v>
      </c>
      <c r="B234" s="4" t="s">
        <v>236</v>
      </c>
      <c r="C234" s="79" t="s">
        <v>0</v>
      </c>
      <c r="D234" s="4" t="s">
        <v>225</v>
      </c>
      <c r="E234" s="5" t="s">
        <v>269</v>
      </c>
      <c r="F234" s="4" t="s">
        <v>265</v>
      </c>
      <c r="G234" s="4" t="s">
        <v>73</v>
      </c>
    </row>
    <row r="235" spans="1:7" ht="15" customHeight="1">
      <c r="A235" s="6" t="s">
        <v>167</v>
      </c>
      <c r="B235" s="7"/>
      <c r="C235" s="80"/>
      <c r="D235" s="8" t="s">
        <v>152</v>
      </c>
      <c r="E235" s="8" t="s">
        <v>152</v>
      </c>
      <c r="F235" s="8" t="s">
        <v>263</v>
      </c>
      <c r="G235" s="8" t="s">
        <v>227</v>
      </c>
    </row>
    <row r="236" spans="1:7" ht="15" customHeight="1">
      <c r="A236" s="9">
        <v>1</v>
      </c>
      <c r="B236" s="10">
        <v>2</v>
      </c>
      <c r="C236" s="10">
        <v>3</v>
      </c>
      <c r="D236" s="10">
        <v>4</v>
      </c>
      <c r="E236" s="10">
        <v>5</v>
      </c>
      <c r="F236" s="10">
        <v>6</v>
      </c>
      <c r="G236" s="10">
        <v>7</v>
      </c>
    </row>
    <row r="237" spans="4:7" ht="9.75" customHeight="1">
      <c r="D237" s="24"/>
      <c r="E237" s="24"/>
      <c r="F237" s="24"/>
      <c r="G237" s="16"/>
    </row>
    <row r="238" spans="1:7" ht="15" customHeight="1">
      <c r="A238" s="36" t="s">
        <v>90</v>
      </c>
      <c r="D238" s="15"/>
      <c r="E238" s="15"/>
      <c r="F238" s="15"/>
      <c r="G238" s="16"/>
    </row>
    <row r="239" spans="1:7" ht="9.75" customHeight="1">
      <c r="A239" s="36"/>
      <c r="D239" s="15"/>
      <c r="E239" s="15"/>
      <c r="F239" s="15"/>
      <c r="G239" s="16"/>
    </row>
    <row r="240" spans="1:7" ht="15" customHeight="1">
      <c r="A240" s="37" t="s">
        <v>2</v>
      </c>
      <c r="B240" s="37">
        <v>412</v>
      </c>
      <c r="C240" s="36" t="s">
        <v>165</v>
      </c>
      <c r="D240" s="49">
        <f>D241+D242+D243+D244+D245+D246</f>
        <v>76000</v>
      </c>
      <c r="E240" s="49">
        <f>E241+E242+E243+E244+E245+E246</f>
        <v>76000</v>
      </c>
      <c r="F240" s="49">
        <f>F241+F242+F243+F244+F245+F246</f>
        <v>75000</v>
      </c>
      <c r="G240" s="19">
        <f aca="true" t="shared" si="7" ref="G240:G248">SUM(F240/D240)*100</f>
        <v>98.68421052631578</v>
      </c>
    </row>
    <row r="241" spans="1:7" ht="15" customHeight="1">
      <c r="A241" s="37"/>
      <c r="B241" s="41">
        <v>4127</v>
      </c>
      <c r="C241" s="20" t="s">
        <v>211</v>
      </c>
      <c r="D241" s="15">
        <v>2000</v>
      </c>
      <c r="E241" s="15">
        <v>2000</v>
      </c>
      <c r="F241" s="15">
        <v>2000</v>
      </c>
      <c r="G241" s="16">
        <f t="shared" si="7"/>
        <v>100</v>
      </c>
    </row>
    <row r="242" spans="1:7" ht="15" customHeight="1">
      <c r="A242" s="37"/>
      <c r="B242" s="41">
        <v>4127</v>
      </c>
      <c r="C242" s="20" t="s">
        <v>98</v>
      </c>
      <c r="D242" s="15">
        <v>28000</v>
      </c>
      <c r="E242" s="15">
        <v>28000</v>
      </c>
      <c r="F242" s="15">
        <v>28000</v>
      </c>
      <c r="G242" s="16">
        <f t="shared" si="7"/>
        <v>100</v>
      </c>
    </row>
    <row r="243" spans="1:7" ht="15" customHeight="1">
      <c r="A243" s="36"/>
      <c r="B243" s="41">
        <v>4129</v>
      </c>
      <c r="C243" s="20" t="s">
        <v>210</v>
      </c>
      <c r="D243" s="15">
        <v>2000</v>
      </c>
      <c r="E243" s="15">
        <v>2000</v>
      </c>
      <c r="F243" s="15">
        <v>2000</v>
      </c>
      <c r="G243" s="16">
        <f t="shared" si="7"/>
        <v>100</v>
      </c>
    </row>
    <row r="244" spans="1:7" ht="15" customHeight="1">
      <c r="A244" s="36"/>
      <c r="B244" s="41">
        <v>4129</v>
      </c>
      <c r="C244" s="20" t="s">
        <v>200</v>
      </c>
      <c r="D244" s="15">
        <v>37000</v>
      </c>
      <c r="E244" s="15">
        <v>37000</v>
      </c>
      <c r="F244" s="15">
        <v>37000</v>
      </c>
      <c r="G244" s="16">
        <f t="shared" si="7"/>
        <v>100</v>
      </c>
    </row>
    <row r="245" spans="1:7" ht="15" customHeight="1">
      <c r="A245" s="36"/>
      <c r="B245" s="41">
        <v>4129</v>
      </c>
      <c r="C245" s="20" t="s">
        <v>100</v>
      </c>
      <c r="D245" s="40">
        <v>1000</v>
      </c>
      <c r="E245" s="40">
        <v>1000</v>
      </c>
      <c r="F245" s="40"/>
      <c r="G245" s="16"/>
    </row>
    <row r="246" spans="1:7" ht="15" customHeight="1">
      <c r="A246" s="36"/>
      <c r="B246" s="41">
        <v>4129</v>
      </c>
      <c r="C246" s="20" t="s">
        <v>246</v>
      </c>
      <c r="D246" s="40">
        <v>6000</v>
      </c>
      <c r="E246" s="40">
        <v>6000</v>
      </c>
      <c r="F246" s="40">
        <v>6000</v>
      </c>
      <c r="G246" s="16">
        <f t="shared" si="7"/>
        <v>100</v>
      </c>
    </row>
    <row r="247" spans="1:7" ht="9.75" customHeight="1">
      <c r="A247" s="36"/>
      <c r="C247" s="36" t="s">
        <v>1</v>
      </c>
      <c r="D247" s="15"/>
      <c r="E247" s="15"/>
      <c r="F247" s="15"/>
      <c r="G247" s="16"/>
    </row>
    <row r="248" spans="1:7" ht="15" customHeight="1">
      <c r="A248" s="43" t="s">
        <v>36</v>
      </c>
      <c r="B248" s="43">
        <v>415</v>
      </c>
      <c r="C248" s="36" t="s">
        <v>170</v>
      </c>
      <c r="D248" s="18">
        <f>D249+D250+D251+D252+D253+D254+D255+D256+D257+D258+D259+D260+D261+D262+D263+D264</f>
        <v>629970</v>
      </c>
      <c r="E248" s="38">
        <f>E249+E250+E251+E252+E253+E254+E255+E256+E257+E258+E259+E260+E261+E262+E263+E264</f>
        <v>629970</v>
      </c>
      <c r="F248" s="18">
        <f>F249+F250+F251+F252+F253+F254+F255+F256+F257+F258+F259+F260+F261+F262+F263+F264</f>
        <v>603885</v>
      </c>
      <c r="G248" s="19">
        <f t="shared" si="7"/>
        <v>95.85932663460164</v>
      </c>
    </row>
    <row r="249" spans="1:7" ht="15" customHeight="1">
      <c r="A249" s="41"/>
      <c r="B249" s="41">
        <v>4152</v>
      </c>
      <c r="C249" s="20" t="s">
        <v>93</v>
      </c>
      <c r="D249" s="15">
        <v>28585</v>
      </c>
      <c r="E249" s="40">
        <v>28585</v>
      </c>
      <c r="F249" s="15">
        <v>28585</v>
      </c>
      <c r="G249" s="16">
        <f aca="true" t="shared" si="8" ref="G249:G255">SUM(F249/D249)*100</f>
        <v>100</v>
      </c>
    </row>
    <row r="250" spans="1:7" ht="15" customHeight="1">
      <c r="A250" s="41"/>
      <c r="B250" s="41">
        <v>4152</v>
      </c>
      <c r="C250" s="20" t="s">
        <v>94</v>
      </c>
      <c r="D250" s="15">
        <v>53000</v>
      </c>
      <c r="E250" s="40">
        <v>53000</v>
      </c>
      <c r="F250" s="15">
        <v>53000</v>
      </c>
      <c r="G250" s="16">
        <f t="shared" si="8"/>
        <v>100</v>
      </c>
    </row>
    <row r="251" spans="2:7" ht="15" customHeight="1">
      <c r="B251" s="41">
        <v>4152</v>
      </c>
      <c r="C251" s="20" t="s">
        <v>95</v>
      </c>
      <c r="D251" s="15">
        <v>38100</v>
      </c>
      <c r="E251" s="40">
        <v>38100</v>
      </c>
      <c r="F251" s="15">
        <v>38100</v>
      </c>
      <c r="G251" s="16">
        <f t="shared" si="8"/>
        <v>100</v>
      </c>
    </row>
    <row r="252" spans="2:7" ht="15" customHeight="1">
      <c r="B252" s="41">
        <v>4152</v>
      </c>
      <c r="C252" s="20" t="s">
        <v>142</v>
      </c>
      <c r="D252" s="15">
        <v>4000</v>
      </c>
      <c r="E252" s="40">
        <v>4000</v>
      </c>
      <c r="F252" s="15">
        <v>4000</v>
      </c>
      <c r="G252" s="16">
        <f t="shared" si="8"/>
        <v>100</v>
      </c>
    </row>
    <row r="253" spans="2:7" ht="15" customHeight="1">
      <c r="B253" s="41">
        <v>4152</v>
      </c>
      <c r="C253" s="20" t="s">
        <v>150</v>
      </c>
      <c r="D253" s="15">
        <v>25000</v>
      </c>
      <c r="E253" s="40">
        <v>25000</v>
      </c>
      <c r="F253" s="15">
        <v>25000</v>
      </c>
      <c r="G253" s="16">
        <f t="shared" si="8"/>
        <v>100</v>
      </c>
    </row>
    <row r="254" spans="2:7" ht="15" customHeight="1">
      <c r="B254" s="41">
        <v>4152</v>
      </c>
      <c r="C254" s="20" t="s">
        <v>197</v>
      </c>
      <c r="D254" s="15">
        <v>28500</v>
      </c>
      <c r="E254" s="40">
        <v>28500</v>
      </c>
      <c r="F254" s="15">
        <v>27000</v>
      </c>
      <c r="G254" s="16">
        <f t="shared" si="8"/>
        <v>94.73684210526315</v>
      </c>
    </row>
    <row r="255" spans="2:7" ht="15" customHeight="1">
      <c r="B255" s="41">
        <v>4152</v>
      </c>
      <c r="C255" s="20" t="s">
        <v>96</v>
      </c>
      <c r="D255" s="15">
        <v>17300</v>
      </c>
      <c r="E255" s="40">
        <v>17300</v>
      </c>
      <c r="F255" s="15">
        <v>18000</v>
      </c>
      <c r="G255" s="16">
        <f t="shared" si="8"/>
        <v>104.04624277456647</v>
      </c>
    </row>
    <row r="256" spans="2:7" ht="15" customHeight="1">
      <c r="B256" s="41">
        <v>4152</v>
      </c>
      <c r="C256" s="20" t="s">
        <v>97</v>
      </c>
      <c r="D256" s="15">
        <v>235985</v>
      </c>
      <c r="E256" s="40">
        <v>235985</v>
      </c>
      <c r="F256" s="15">
        <v>240000</v>
      </c>
      <c r="G256" s="16">
        <f>SUM(F256/D256)*100</f>
        <v>101.70137932495709</v>
      </c>
    </row>
    <row r="257" spans="2:7" ht="15" customHeight="1">
      <c r="B257" s="41">
        <v>4152</v>
      </c>
      <c r="C257" s="20" t="s">
        <v>203</v>
      </c>
      <c r="D257" s="15">
        <v>16000</v>
      </c>
      <c r="E257" s="40">
        <v>16000</v>
      </c>
      <c r="F257" s="15">
        <v>11000</v>
      </c>
      <c r="G257" s="16">
        <f aca="true" t="shared" si="9" ref="G257:G270">SUM(F257/D257)*100</f>
        <v>68.75</v>
      </c>
    </row>
    <row r="258" spans="2:7" ht="15" customHeight="1">
      <c r="B258" s="41">
        <v>4152</v>
      </c>
      <c r="C258" s="20" t="s">
        <v>198</v>
      </c>
      <c r="D258" s="15">
        <v>46500</v>
      </c>
      <c r="E258" s="40">
        <v>46500</v>
      </c>
      <c r="F258" s="15">
        <v>50000</v>
      </c>
      <c r="G258" s="16">
        <f t="shared" si="9"/>
        <v>107.5268817204301</v>
      </c>
    </row>
    <row r="259" spans="2:7" ht="15" customHeight="1">
      <c r="B259" s="41">
        <v>4152</v>
      </c>
      <c r="C259" s="20" t="s">
        <v>99</v>
      </c>
      <c r="D259" s="15">
        <v>21700</v>
      </c>
      <c r="E259" s="40">
        <v>21700</v>
      </c>
      <c r="F259" s="15">
        <v>21700</v>
      </c>
      <c r="G259" s="16">
        <f t="shared" si="9"/>
        <v>100</v>
      </c>
    </row>
    <row r="260" spans="2:7" ht="15" customHeight="1">
      <c r="B260" s="41">
        <v>4152</v>
      </c>
      <c r="C260" s="20" t="s">
        <v>219</v>
      </c>
      <c r="D260" s="15">
        <v>51000</v>
      </c>
      <c r="E260" s="40">
        <v>51000</v>
      </c>
      <c r="F260" s="15">
        <v>51000</v>
      </c>
      <c r="G260" s="16">
        <f t="shared" si="9"/>
        <v>100</v>
      </c>
    </row>
    <row r="261" spans="2:7" ht="15" customHeight="1">
      <c r="B261" s="41">
        <v>4152</v>
      </c>
      <c r="C261" s="20" t="s">
        <v>101</v>
      </c>
      <c r="D261" s="15">
        <v>14300</v>
      </c>
      <c r="E261" s="40">
        <v>14300</v>
      </c>
      <c r="F261" s="15">
        <v>8500</v>
      </c>
      <c r="G261" s="16">
        <f t="shared" si="9"/>
        <v>59.44055944055944</v>
      </c>
    </row>
    <row r="262" spans="2:7" ht="15" customHeight="1">
      <c r="B262" s="39">
        <v>4152</v>
      </c>
      <c r="C262" s="20" t="s">
        <v>199</v>
      </c>
      <c r="D262" s="15">
        <v>5000</v>
      </c>
      <c r="E262" s="40">
        <v>5000</v>
      </c>
      <c r="F262" s="15">
        <v>5000</v>
      </c>
      <c r="G262" s="16">
        <f t="shared" si="9"/>
        <v>100</v>
      </c>
    </row>
    <row r="263" spans="2:7" ht="15" customHeight="1">
      <c r="B263" s="39">
        <v>4152</v>
      </c>
      <c r="C263" s="20" t="s">
        <v>247</v>
      </c>
      <c r="D263" s="15">
        <v>15000</v>
      </c>
      <c r="E263" s="40">
        <v>15000</v>
      </c>
      <c r="F263" s="15">
        <v>23000</v>
      </c>
      <c r="G263" s="16">
        <f t="shared" si="9"/>
        <v>153.33333333333334</v>
      </c>
    </row>
    <row r="264" spans="2:7" ht="15" customHeight="1">
      <c r="B264" s="39">
        <v>4152</v>
      </c>
      <c r="C264" s="20" t="s">
        <v>253</v>
      </c>
      <c r="D264" s="15">
        <v>30000</v>
      </c>
      <c r="E264" s="40">
        <v>30000</v>
      </c>
      <c r="F264" s="15"/>
      <c r="G264" s="16"/>
    </row>
    <row r="265" spans="2:7" ht="9" customHeight="1">
      <c r="B265" s="39"/>
      <c r="C265" s="20"/>
      <c r="D265" s="15"/>
      <c r="E265" s="40"/>
      <c r="F265" s="15"/>
      <c r="G265" s="16"/>
    </row>
    <row r="266" spans="1:7" ht="15" customHeight="1">
      <c r="A266" s="71" t="s">
        <v>66</v>
      </c>
      <c r="B266" s="37">
        <v>416</v>
      </c>
      <c r="C266" s="36" t="s">
        <v>179</v>
      </c>
      <c r="D266" s="18">
        <f>D267+D268+D269+D270+D275+D276</f>
        <v>271900</v>
      </c>
      <c r="E266" s="38">
        <f>E267+E268+E269+E270+E275+E276</f>
        <v>271900</v>
      </c>
      <c r="F266" s="18">
        <f>F267+F268+F269+F270+F275+F276</f>
        <v>312000</v>
      </c>
      <c r="G266" s="19">
        <f t="shared" si="9"/>
        <v>114.7480691430673</v>
      </c>
    </row>
    <row r="267" spans="2:7" ht="15" customHeight="1">
      <c r="B267" s="41">
        <v>4161</v>
      </c>
      <c r="C267" s="20" t="s">
        <v>91</v>
      </c>
      <c r="D267" s="40">
        <v>130000</v>
      </c>
      <c r="E267" s="40">
        <v>130000</v>
      </c>
      <c r="F267" s="40">
        <v>130000</v>
      </c>
      <c r="G267" s="16">
        <f t="shared" si="9"/>
        <v>100</v>
      </c>
    </row>
    <row r="268" spans="2:7" ht="15" customHeight="1">
      <c r="B268" s="41">
        <v>4161</v>
      </c>
      <c r="C268" s="20" t="s">
        <v>254</v>
      </c>
      <c r="D268" s="40">
        <v>17500</v>
      </c>
      <c r="E268" s="40">
        <v>17500</v>
      </c>
      <c r="F268" s="40">
        <v>9000</v>
      </c>
      <c r="G268" s="16">
        <f t="shared" si="9"/>
        <v>51.42857142857142</v>
      </c>
    </row>
    <row r="269" spans="2:7" ht="15" customHeight="1">
      <c r="B269" s="41">
        <v>4161</v>
      </c>
      <c r="C269" s="20" t="s">
        <v>92</v>
      </c>
      <c r="D269" s="40">
        <v>42000</v>
      </c>
      <c r="E269" s="40">
        <v>42000</v>
      </c>
      <c r="F269" s="40">
        <v>45000</v>
      </c>
      <c r="G269" s="16">
        <f t="shared" si="9"/>
        <v>107.14285714285714</v>
      </c>
    </row>
    <row r="270" spans="2:7" ht="15" customHeight="1">
      <c r="B270" s="41">
        <v>4161</v>
      </c>
      <c r="C270" s="20" t="s">
        <v>102</v>
      </c>
      <c r="D270" s="40">
        <v>54400</v>
      </c>
      <c r="E270" s="40">
        <v>54400</v>
      </c>
      <c r="F270" s="40">
        <v>100000</v>
      </c>
      <c r="G270" s="16">
        <f t="shared" si="9"/>
        <v>183.8235294117647</v>
      </c>
    </row>
    <row r="271" spans="1:7" ht="15" customHeight="1">
      <c r="A271" s="3" t="s">
        <v>168</v>
      </c>
      <c r="B271" s="4" t="s">
        <v>236</v>
      </c>
      <c r="C271" s="79" t="s">
        <v>0</v>
      </c>
      <c r="D271" s="4" t="s">
        <v>225</v>
      </c>
      <c r="E271" s="5" t="s">
        <v>269</v>
      </c>
      <c r="F271" s="4" t="s">
        <v>265</v>
      </c>
      <c r="G271" s="4" t="s">
        <v>73</v>
      </c>
    </row>
    <row r="272" spans="1:7" ht="15" customHeight="1">
      <c r="A272" s="6" t="s">
        <v>167</v>
      </c>
      <c r="B272" s="7"/>
      <c r="C272" s="80"/>
      <c r="D272" s="8" t="s">
        <v>152</v>
      </c>
      <c r="E272" s="8" t="s">
        <v>152</v>
      </c>
      <c r="F272" s="8" t="s">
        <v>263</v>
      </c>
      <c r="G272" s="8" t="s">
        <v>227</v>
      </c>
    </row>
    <row r="273" spans="1:7" ht="15" customHeight="1">
      <c r="A273" s="9">
        <v>1</v>
      </c>
      <c r="B273" s="10">
        <v>2</v>
      </c>
      <c r="C273" s="10">
        <v>3</v>
      </c>
      <c r="D273" s="10">
        <v>4</v>
      </c>
      <c r="E273" s="10">
        <v>5</v>
      </c>
      <c r="F273" s="10">
        <v>6</v>
      </c>
      <c r="G273" s="10">
        <v>7</v>
      </c>
    </row>
    <row r="274" spans="2:7" ht="9.75" customHeight="1">
      <c r="B274" s="41"/>
      <c r="C274" s="20" t="s">
        <v>1</v>
      </c>
      <c r="D274" s="15"/>
      <c r="E274" s="40"/>
      <c r="F274" s="15"/>
      <c r="G274" s="16"/>
    </row>
    <row r="275" spans="2:7" ht="15" customHeight="1">
      <c r="B275" s="41">
        <v>4163</v>
      </c>
      <c r="C275" s="20" t="s">
        <v>103</v>
      </c>
      <c r="D275" s="40">
        <v>4000</v>
      </c>
      <c r="E275" s="40">
        <v>4000</v>
      </c>
      <c r="F275" s="40">
        <v>4000</v>
      </c>
      <c r="G275" s="16">
        <f>SUM(F275/D275)*100</f>
        <v>100</v>
      </c>
    </row>
    <row r="276" spans="2:7" ht="15" customHeight="1">
      <c r="B276" s="39">
        <v>4163</v>
      </c>
      <c r="C276" s="20" t="s">
        <v>153</v>
      </c>
      <c r="D276" s="40">
        <v>24000</v>
      </c>
      <c r="E276" s="40">
        <v>24000</v>
      </c>
      <c r="F276" s="40">
        <v>24000</v>
      </c>
      <c r="G276" s="16">
        <f>SUM(F276/D276)*100</f>
        <v>100</v>
      </c>
    </row>
    <row r="277" spans="2:7" ht="9.75" customHeight="1">
      <c r="B277" s="41"/>
      <c r="C277" s="20" t="s">
        <v>1</v>
      </c>
      <c r="D277" s="15"/>
      <c r="E277" s="40"/>
      <c r="F277" s="15"/>
      <c r="G277" s="16"/>
    </row>
    <row r="278" spans="1:7" s="72" customFormat="1" ht="15" customHeight="1">
      <c r="A278" s="71" t="s">
        <v>68</v>
      </c>
      <c r="B278" s="37">
        <v>5113</v>
      </c>
      <c r="C278" s="37" t="s">
        <v>280</v>
      </c>
      <c r="D278" s="18">
        <v>5000</v>
      </c>
      <c r="E278" s="38">
        <v>5000</v>
      </c>
      <c r="F278" s="18">
        <v>10000</v>
      </c>
      <c r="G278" s="19">
        <f>SUM(F278/D278)*100</f>
        <v>200</v>
      </c>
    </row>
    <row r="279" spans="1:7" s="72" customFormat="1" ht="15" customHeight="1">
      <c r="A279" s="71" t="s">
        <v>69</v>
      </c>
      <c r="B279" s="37">
        <v>5132</v>
      </c>
      <c r="C279" s="37" t="s">
        <v>201</v>
      </c>
      <c r="D279" s="18">
        <v>3000</v>
      </c>
      <c r="E279" s="38">
        <v>3000</v>
      </c>
      <c r="F279" s="18">
        <v>3000</v>
      </c>
      <c r="G279" s="19">
        <f>SUM(F279/D279)*100</f>
        <v>100</v>
      </c>
    </row>
    <row r="280" spans="1:7" s="72" customFormat="1" ht="15" customHeight="1">
      <c r="A280" s="71" t="s">
        <v>112</v>
      </c>
      <c r="B280" s="37">
        <v>5161</v>
      </c>
      <c r="C280" s="37" t="s">
        <v>281</v>
      </c>
      <c r="D280" s="18">
        <v>4000</v>
      </c>
      <c r="E280" s="38">
        <v>4000</v>
      </c>
      <c r="F280" s="18"/>
      <c r="G280" s="19"/>
    </row>
    <row r="281" spans="2:7" ht="9.75" customHeight="1">
      <c r="B281" s="39"/>
      <c r="C281" s="20"/>
      <c r="E281" s="15"/>
      <c r="G281" s="16"/>
    </row>
    <row r="282" spans="1:7" ht="15" customHeight="1">
      <c r="A282" s="45"/>
      <c r="B282" s="66"/>
      <c r="C282" s="61" t="s">
        <v>104</v>
      </c>
      <c r="D282" s="65">
        <f>D240+D248+D266+D278+D279+D280</f>
        <v>989870</v>
      </c>
      <c r="E282" s="65">
        <f>E240+E248+E266+E278+E279+E280</f>
        <v>989870</v>
      </c>
      <c r="F282" s="65">
        <f>F240+F248+F266+F278+F279+F280</f>
        <v>1003885</v>
      </c>
      <c r="G282" s="59">
        <f>SUM(F282/D282)*100</f>
        <v>101.41584248436664</v>
      </c>
    </row>
    <row r="283" spans="5:7" ht="9.75" customHeight="1">
      <c r="E283" s="78"/>
      <c r="G283" s="16"/>
    </row>
    <row r="284" spans="1:7" ht="15" customHeight="1">
      <c r="A284" s="36" t="s">
        <v>139</v>
      </c>
      <c r="E284" s="78"/>
      <c r="G284" s="16"/>
    </row>
    <row r="285" spans="5:7" ht="9.75" customHeight="1">
      <c r="E285" s="78"/>
      <c r="G285" s="16"/>
    </row>
    <row r="286" spans="1:7" ht="15" customHeight="1">
      <c r="A286" s="37" t="s">
        <v>2</v>
      </c>
      <c r="B286" s="37">
        <v>412</v>
      </c>
      <c r="C286" s="36" t="s">
        <v>165</v>
      </c>
      <c r="D286" s="38">
        <f>D287+D288+D289+D290+D291+D292+D293+D294+D295+D296+D297+D298+D299</f>
        <v>1225000</v>
      </c>
      <c r="E286" s="38">
        <f>E287+E288+E289+E290+E291+E292+E293+E294+E295+E296+E297+E298+E299</f>
        <v>1313300</v>
      </c>
      <c r="F286" s="38">
        <f>F287+F288+F289+F290+F291+F292+F293+F294+F295+F296+F297+F298+F299</f>
        <v>1176000</v>
      </c>
      <c r="G286" s="19">
        <f aca="true" t="shared" si="10" ref="G286:G299">SUM(F286/D286)*100</f>
        <v>96</v>
      </c>
    </row>
    <row r="287" spans="1:7" ht="15" customHeight="1">
      <c r="A287" s="41"/>
      <c r="B287" s="41">
        <v>4122</v>
      </c>
      <c r="C287" s="20" t="s">
        <v>143</v>
      </c>
      <c r="D287" s="40">
        <v>36000</v>
      </c>
      <c r="E287" s="40">
        <v>36000</v>
      </c>
      <c r="F287" s="40">
        <v>36000</v>
      </c>
      <c r="G287" s="16">
        <f>SUM(F287/D287)*100</f>
        <v>100</v>
      </c>
    </row>
    <row r="288" spans="1:7" ht="15" customHeight="1">
      <c r="A288" s="41"/>
      <c r="B288" s="41">
        <v>4125</v>
      </c>
      <c r="C288" s="20" t="s">
        <v>106</v>
      </c>
      <c r="D288" s="40">
        <v>350000</v>
      </c>
      <c r="E288" s="40">
        <v>431000</v>
      </c>
      <c r="F288" s="40">
        <v>400000</v>
      </c>
      <c r="G288" s="16">
        <f t="shared" si="10"/>
        <v>114.28571428571428</v>
      </c>
    </row>
    <row r="289" spans="1:7" ht="15" customHeight="1">
      <c r="A289" s="41"/>
      <c r="B289" s="41">
        <v>4125</v>
      </c>
      <c r="C289" s="20" t="s">
        <v>107</v>
      </c>
      <c r="D289" s="40">
        <v>25000</v>
      </c>
      <c r="E289" s="40">
        <v>25000</v>
      </c>
      <c r="F289" s="40">
        <v>25000</v>
      </c>
      <c r="G289" s="16">
        <f t="shared" si="10"/>
        <v>100</v>
      </c>
    </row>
    <row r="290" spans="1:7" ht="15" customHeight="1">
      <c r="A290" s="41"/>
      <c r="B290" s="41">
        <v>4127</v>
      </c>
      <c r="C290" s="20" t="s">
        <v>108</v>
      </c>
      <c r="D290" s="40">
        <v>10000</v>
      </c>
      <c r="E290" s="40">
        <v>11000</v>
      </c>
      <c r="F290" s="40">
        <v>10000</v>
      </c>
      <c r="G290" s="16">
        <f>SUM(F290/D290)*100</f>
        <v>100</v>
      </c>
    </row>
    <row r="291" spans="1:7" ht="15" customHeight="1">
      <c r="A291" s="41"/>
      <c r="B291" s="41">
        <v>4127</v>
      </c>
      <c r="C291" s="20" t="s">
        <v>110</v>
      </c>
      <c r="D291" s="40">
        <v>20000</v>
      </c>
      <c r="E291" s="40">
        <v>20000</v>
      </c>
      <c r="F291" s="40">
        <v>20000</v>
      </c>
      <c r="G291" s="16">
        <f>SUM(F291/D291)*100</f>
        <v>100</v>
      </c>
    </row>
    <row r="292" spans="1:7" ht="15" customHeight="1">
      <c r="A292" s="41"/>
      <c r="B292" s="41">
        <v>4127</v>
      </c>
      <c r="C292" s="20" t="s">
        <v>145</v>
      </c>
      <c r="D292" s="40">
        <v>15000</v>
      </c>
      <c r="E292" s="40">
        <v>14000</v>
      </c>
      <c r="F292" s="40">
        <v>15000</v>
      </c>
      <c r="G292" s="16">
        <f>SUM(F292/D292)*100</f>
        <v>100</v>
      </c>
    </row>
    <row r="293" spans="1:7" ht="15" customHeight="1">
      <c r="A293" s="41"/>
      <c r="B293" s="41">
        <v>4128</v>
      </c>
      <c r="C293" s="20" t="s">
        <v>212</v>
      </c>
      <c r="D293" s="40">
        <v>200000</v>
      </c>
      <c r="E293" s="40">
        <v>200000</v>
      </c>
      <c r="F293" s="40">
        <v>200000</v>
      </c>
      <c r="G293" s="16">
        <f>SUM(F293/D293)*100</f>
        <v>100</v>
      </c>
    </row>
    <row r="294" spans="1:7" ht="15" customHeight="1">
      <c r="A294" s="41"/>
      <c r="B294" s="41">
        <v>4128</v>
      </c>
      <c r="C294" s="20" t="s">
        <v>105</v>
      </c>
      <c r="D294" s="40">
        <v>70000</v>
      </c>
      <c r="E294" s="40">
        <v>70000</v>
      </c>
      <c r="F294" s="40">
        <v>70000</v>
      </c>
      <c r="G294" s="16">
        <f>SUM(F294/D294)*100</f>
        <v>100</v>
      </c>
    </row>
    <row r="295" spans="1:7" ht="15" customHeight="1">
      <c r="A295" s="41"/>
      <c r="B295" s="41">
        <v>4128</v>
      </c>
      <c r="C295" s="20" t="s">
        <v>213</v>
      </c>
      <c r="D295" s="40">
        <v>69000</v>
      </c>
      <c r="E295" s="40">
        <v>76300</v>
      </c>
      <c r="F295" s="40">
        <v>60000</v>
      </c>
      <c r="G295" s="16">
        <f t="shared" si="10"/>
        <v>86.95652173913044</v>
      </c>
    </row>
    <row r="296" spans="1:7" ht="15" customHeight="1">
      <c r="A296" s="41"/>
      <c r="B296" s="41">
        <v>4128</v>
      </c>
      <c r="C296" s="20" t="s">
        <v>109</v>
      </c>
      <c r="D296" s="40">
        <v>230000</v>
      </c>
      <c r="E296" s="40">
        <v>230000</v>
      </c>
      <c r="F296" s="40">
        <v>230000</v>
      </c>
      <c r="G296" s="16">
        <f t="shared" si="10"/>
        <v>100</v>
      </c>
    </row>
    <row r="297" spans="1:7" ht="15" customHeight="1">
      <c r="A297" s="41"/>
      <c r="B297" s="41">
        <v>4129</v>
      </c>
      <c r="C297" s="20" t="s">
        <v>144</v>
      </c>
      <c r="D297" s="40">
        <v>20000</v>
      </c>
      <c r="E297" s="40">
        <v>20000</v>
      </c>
      <c r="F297" s="40">
        <v>20000</v>
      </c>
      <c r="G297" s="16">
        <f t="shared" si="10"/>
        <v>100</v>
      </c>
    </row>
    <row r="298" spans="1:7" ht="15" customHeight="1">
      <c r="A298" s="41"/>
      <c r="B298" s="41">
        <v>4129</v>
      </c>
      <c r="C298" s="20" t="s">
        <v>214</v>
      </c>
      <c r="D298" s="40">
        <v>30000</v>
      </c>
      <c r="E298" s="40">
        <v>30000</v>
      </c>
      <c r="F298" s="40">
        <v>30000</v>
      </c>
      <c r="G298" s="16">
        <f t="shared" si="10"/>
        <v>100</v>
      </c>
    </row>
    <row r="299" spans="1:7" ht="15" customHeight="1">
      <c r="A299" s="41"/>
      <c r="B299" s="41">
        <v>4129</v>
      </c>
      <c r="C299" s="20" t="s">
        <v>256</v>
      </c>
      <c r="D299" s="40">
        <v>150000</v>
      </c>
      <c r="E299" s="40">
        <v>150000</v>
      </c>
      <c r="F299" s="40">
        <v>60000</v>
      </c>
      <c r="G299" s="16">
        <f t="shared" si="10"/>
        <v>40</v>
      </c>
    </row>
    <row r="300" spans="1:7" ht="7.5" customHeight="1">
      <c r="A300" s="41"/>
      <c r="B300" s="41"/>
      <c r="C300" s="20"/>
      <c r="D300" s="15"/>
      <c r="E300" s="40"/>
      <c r="F300" s="15"/>
      <c r="G300" s="16"/>
    </row>
    <row r="301" spans="1:7" s="72" customFormat="1" ht="15" customHeight="1">
      <c r="A301" s="43" t="s">
        <v>36</v>
      </c>
      <c r="B301" s="43">
        <v>4152</v>
      </c>
      <c r="C301" s="36" t="s">
        <v>248</v>
      </c>
      <c r="D301" s="18">
        <v>18000</v>
      </c>
      <c r="E301" s="38">
        <v>18000</v>
      </c>
      <c r="F301" s="18"/>
      <c r="G301" s="19"/>
    </row>
    <row r="302" spans="1:7" ht="6.75" customHeight="1">
      <c r="A302" s="41"/>
      <c r="B302" s="41"/>
      <c r="C302" s="20" t="s">
        <v>1</v>
      </c>
      <c r="D302" s="15"/>
      <c r="E302" s="40"/>
      <c r="F302" s="15"/>
      <c r="G302" s="16"/>
    </row>
    <row r="303" spans="1:7" ht="15" customHeight="1">
      <c r="A303" s="37" t="s">
        <v>66</v>
      </c>
      <c r="B303" s="43">
        <v>5111</v>
      </c>
      <c r="C303" s="36" t="s">
        <v>220</v>
      </c>
      <c r="D303" s="38">
        <f>D304+D305+D306+D307+D308+D309</f>
        <v>2096360</v>
      </c>
      <c r="E303" s="38">
        <f>E304+E305+E306+E307+E308+E309</f>
        <v>629487</v>
      </c>
      <c r="F303" s="38">
        <f>F304+F305+F306+F307+F308+F309</f>
        <v>1826873</v>
      </c>
      <c r="G303" s="19">
        <f>SUM(F303/D303)*100</f>
        <v>87.14500372073499</v>
      </c>
    </row>
    <row r="304" spans="1:7" ht="15" customHeight="1">
      <c r="A304" s="41"/>
      <c r="B304" s="41">
        <v>5111</v>
      </c>
      <c r="C304" s="20" t="s">
        <v>215</v>
      </c>
      <c r="D304" s="40">
        <v>194000</v>
      </c>
      <c r="E304" s="40">
        <v>194000</v>
      </c>
      <c r="F304" s="40">
        <v>210000</v>
      </c>
      <c r="G304" s="16">
        <f>SUM(F304/D304)*100</f>
        <v>108.24742268041237</v>
      </c>
    </row>
    <row r="305" spans="1:7" ht="15" customHeight="1">
      <c r="A305" s="41"/>
      <c r="B305" s="41">
        <v>5111</v>
      </c>
      <c r="C305" s="20" t="s">
        <v>206</v>
      </c>
      <c r="D305" s="40">
        <v>50000</v>
      </c>
      <c r="E305" s="40">
        <v>50000</v>
      </c>
      <c r="F305" s="40">
        <v>100000</v>
      </c>
      <c r="G305" s="16">
        <f>SUM(F305/D305)*100</f>
        <v>200</v>
      </c>
    </row>
    <row r="306" spans="1:7" ht="15" customHeight="1">
      <c r="A306" s="41"/>
      <c r="B306" s="41">
        <v>5111</v>
      </c>
      <c r="C306" s="20" t="s">
        <v>151</v>
      </c>
      <c r="D306" s="40">
        <v>93000</v>
      </c>
      <c r="E306" s="40">
        <v>93000</v>
      </c>
      <c r="F306" s="40">
        <v>50000</v>
      </c>
      <c r="G306" s="16">
        <f>SUM(F306/D306)*100</f>
        <v>53.76344086021505</v>
      </c>
    </row>
    <row r="307" spans="1:7" ht="15" customHeight="1">
      <c r="A307" s="41"/>
      <c r="B307" s="41">
        <v>5111</v>
      </c>
      <c r="C307" s="20" t="s">
        <v>261</v>
      </c>
      <c r="D307" s="40">
        <v>1466873</v>
      </c>
      <c r="E307" s="40"/>
      <c r="F307" s="40">
        <v>1466873</v>
      </c>
      <c r="G307" s="16">
        <f>SUM(F307/D307)*100</f>
        <v>100</v>
      </c>
    </row>
    <row r="308" spans="1:7" ht="15" customHeight="1">
      <c r="A308" s="41"/>
      <c r="B308" s="41">
        <v>5111</v>
      </c>
      <c r="C308" s="20" t="s">
        <v>255</v>
      </c>
      <c r="D308" s="40">
        <v>246587</v>
      </c>
      <c r="E308" s="40">
        <v>246587</v>
      </c>
      <c r="F308" s="40"/>
      <c r="G308" s="16"/>
    </row>
    <row r="309" spans="1:7" ht="15" customHeight="1">
      <c r="A309" s="41"/>
      <c r="B309" s="41">
        <v>5111</v>
      </c>
      <c r="C309" s="20" t="s">
        <v>257</v>
      </c>
      <c r="D309" s="40">
        <v>45900</v>
      </c>
      <c r="E309" s="40">
        <v>45900</v>
      </c>
      <c r="F309" s="40"/>
      <c r="G309" s="16"/>
    </row>
    <row r="310" spans="1:7" ht="15" customHeight="1">
      <c r="A310" s="3" t="s">
        <v>168</v>
      </c>
      <c r="B310" s="4" t="s">
        <v>236</v>
      </c>
      <c r="C310" s="79" t="s">
        <v>0</v>
      </c>
      <c r="D310" s="4" t="s">
        <v>225</v>
      </c>
      <c r="E310" s="5" t="s">
        <v>269</v>
      </c>
      <c r="F310" s="4" t="s">
        <v>265</v>
      </c>
      <c r="G310" s="4" t="s">
        <v>73</v>
      </c>
    </row>
    <row r="311" spans="1:7" ht="15" customHeight="1">
      <c r="A311" s="6" t="s">
        <v>167</v>
      </c>
      <c r="B311" s="7"/>
      <c r="C311" s="80"/>
      <c r="D311" s="8" t="s">
        <v>152</v>
      </c>
      <c r="E311" s="8" t="s">
        <v>152</v>
      </c>
      <c r="F311" s="8" t="s">
        <v>263</v>
      </c>
      <c r="G311" s="8" t="s">
        <v>227</v>
      </c>
    </row>
    <row r="312" spans="1:7" ht="15" customHeight="1">
      <c r="A312" s="9">
        <v>1</v>
      </c>
      <c r="B312" s="10">
        <v>2</v>
      </c>
      <c r="C312" s="10">
        <v>3</v>
      </c>
      <c r="D312" s="10">
        <v>4</v>
      </c>
      <c r="E312" s="8" t="s">
        <v>279</v>
      </c>
      <c r="F312" s="8" t="s">
        <v>282</v>
      </c>
      <c r="G312" s="10">
        <v>7</v>
      </c>
    </row>
    <row r="313" spans="1:7" ht="9" customHeight="1">
      <c r="A313" s="41"/>
      <c r="B313" s="41"/>
      <c r="C313" s="20"/>
      <c r="D313" s="40"/>
      <c r="E313" s="76"/>
      <c r="F313" s="40"/>
      <c r="G313" s="16"/>
    </row>
    <row r="314" spans="1:7" ht="15" customHeight="1">
      <c r="A314" s="37" t="s">
        <v>68</v>
      </c>
      <c r="B314" s="37">
        <v>5112</v>
      </c>
      <c r="C314" s="36" t="s">
        <v>208</v>
      </c>
      <c r="D314" s="38">
        <f>D315+D316+D317</f>
        <v>2096000</v>
      </c>
      <c r="E314" s="38">
        <f>E315+E316+E317</f>
        <v>2296000</v>
      </c>
      <c r="F314" s="38">
        <f>F315+F316+F317</f>
        <v>480000</v>
      </c>
      <c r="G314" s="19">
        <f>SUM(F314/D314)*100</f>
        <v>22.900763358778626</v>
      </c>
    </row>
    <row r="315" spans="1:7" ht="15" customHeight="1">
      <c r="A315" s="41"/>
      <c r="B315" s="41">
        <v>5112</v>
      </c>
      <c r="C315" s="20" t="s">
        <v>148</v>
      </c>
      <c r="D315" s="15">
        <v>1566000</v>
      </c>
      <c r="E315" s="40">
        <v>1766000</v>
      </c>
      <c r="F315" s="15">
        <v>350000</v>
      </c>
      <c r="G315" s="16">
        <f>SUM(F315/D315)*100</f>
        <v>22.349936143039592</v>
      </c>
    </row>
    <row r="316" spans="1:7" ht="15" customHeight="1">
      <c r="A316" s="41"/>
      <c r="B316" s="41">
        <v>5112</v>
      </c>
      <c r="C316" s="20" t="s">
        <v>147</v>
      </c>
      <c r="D316" s="15">
        <v>500000</v>
      </c>
      <c r="E316" s="40">
        <v>500000</v>
      </c>
      <c r="F316" s="15">
        <v>100000</v>
      </c>
      <c r="G316" s="16">
        <f>SUM(F316/D316)*100</f>
        <v>20</v>
      </c>
    </row>
    <row r="317" spans="1:7" ht="15" customHeight="1">
      <c r="A317" s="41"/>
      <c r="B317" s="41">
        <v>5112</v>
      </c>
      <c r="C317" s="20" t="s">
        <v>209</v>
      </c>
      <c r="D317" s="15">
        <v>30000</v>
      </c>
      <c r="E317" s="40">
        <v>30000</v>
      </c>
      <c r="F317" s="15">
        <v>30000</v>
      </c>
      <c r="G317" s="16">
        <f>SUM(F317/D317)*100</f>
        <v>100</v>
      </c>
    </row>
    <row r="318" spans="1:7" ht="9.75" customHeight="1">
      <c r="A318" s="41"/>
      <c r="B318" s="41"/>
      <c r="C318" s="20"/>
      <c r="D318" s="15"/>
      <c r="E318" s="40"/>
      <c r="F318" s="15"/>
      <c r="G318" s="16"/>
    </row>
    <row r="319" spans="1:7" ht="15" customHeight="1">
      <c r="A319" s="37" t="s">
        <v>69</v>
      </c>
      <c r="B319" s="37">
        <v>5117</v>
      </c>
      <c r="C319" s="36" t="s">
        <v>207</v>
      </c>
      <c r="D319" s="38">
        <f>D320</f>
        <v>170000</v>
      </c>
      <c r="E319" s="38">
        <f>E320</f>
        <v>170000</v>
      </c>
      <c r="F319" s="38">
        <f>F320</f>
        <v>100000</v>
      </c>
      <c r="G319" s="19">
        <f>SUM(F319/D319)*100</f>
        <v>58.82352941176471</v>
      </c>
    </row>
    <row r="320" spans="1:7" ht="15" customHeight="1">
      <c r="A320" s="41"/>
      <c r="B320" s="41">
        <v>5117</v>
      </c>
      <c r="C320" s="20" t="s">
        <v>146</v>
      </c>
      <c r="D320" s="15">
        <v>170000</v>
      </c>
      <c r="E320" s="40">
        <v>170000</v>
      </c>
      <c r="F320" s="15">
        <v>100000</v>
      </c>
      <c r="G320" s="16">
        <f>SUM(F320/D320)*100</f>
        <v>58.82352941176471</v>
      </c>
    </row>
    <row r="321" spans="1:7" ht="10.5" customHeight="1">
      <c r="A321" s="41"/>
      <c r="B321" s="41"/>
      <c r="C321" s="20"/>
      <c r="D321" s="15"/>
      <c r="E321" s="40"/>
      <c r="F321" s="15"/>
      <c r="G321" s="16"/>
    </row>
    <row r="322" spans="1:7" ht="15" customHeight="1">
      <c r="A322" s="37" t="s">
        <v>112</v>
      </c>
      <c r="B322" s="37">
        <v>5131</v>
      </c>
      <c r="C322" s="36" t="s">
        <v>111</v>
      </c>
      <c r="D322" s="38">
        <f>D323</f>
        <v>40000</v>
      </c>
      <c r="E322" s="38">
        <f>E323</f>
        <v>40000</v>
      </c>
      <c r="F322" s="38">
        <f>F323</f>
        <v>40000</v>
      </c>
      <c r="G322" s="19">
        <f>SUM(F322/D322)*100</f>
        <v>100</v>
      </c>
    </row>
    <row r="323" spans="1:7" ht="15" customHeight="1">
      <c r="A323" s="41"/>
      <c r="B323" s="41">
        <v>5131</v>
      </c>
      <c r="C323" s="20" t="s">
        <v>111</v>
      </c>
      <c r="D323" s="15">
        <v>40000</v>
      </c>
      <c r="E323" s="40">
        <v>40000</v>
      </c>
      <c r="F323" s="15">
        <v>40000</v>
      </c>
      <c r="G323" s="16">
        <f>SUM(F323/D323)*100</f>
        <v>100</v>
      </c>
    </row>
    <row r="324" spans="1:7" ht="9.75" customHeight="1">
      <c r="A324" s="41"/>
      <c r="B324" s="41"/>
      <c r="C324" s="20"/>
      <c r="D324" s="15"/>
      <c r="E324" s="15"/>
      <c r="F324" s="15"/>
      <c r="G324" s="16"/>
    </row>
    <row r="325" spans="1:7" ht="15" customHeight="1">
      <c r="A325" s="67"/>
      <c r="B325" s="67" t="s">
        <v>1</v>
      </c>
      <c r="C325" s="61" t="s">
        <v>113</v>
      </c>
      <c r="D325" s="65">
        <f>D286+D301+D303+D314+D319+D322</f>
        <v>5645360</v>
      </c>
      <c r="E325" s="65">
        <f>E286+E301+E303+E314+E319+E322</f>
        <v>4466787</v>
      </c>
      <c r="F325" s="65">
        <f>F286+F301+F303+F314+F319+F322</f>
        <v>3622873</v>
      </c>
      <c r="G325" s="59">
        <f>SUM(F325/D325)*100</f>
        <v>64.17434849150453</v>
      </c>
    </row>
    <row r="326" spans="5:7" ht="9.75" customHeight="1">
      <c r="E326" s="15"/>
      <c r="G326" s="16"/>
    </row>
    <row r="327" spans="1:7" ht="15" customHeight="1">
      <c r="A327" s="36" t="s">
        <v>114</v>
      </c>
      <c r="E327" s="15"/>
      <c r="G327" s="16"/>
    </row>
    <row r="328" spans="1:7" ht="9.75" customHeight="1">
      <c r="A328" s="36"/>
      <c r="C328" s="36"/>
      <c r="E328" s="15"/>
      <c r="G328" s="16"/>
    </row>
    <row r="329" spans="1:7" ht="15" customHeight="1">
      <c r="A329" s="36" t="s">
        <v>2</v>
      </c>
      <c r="B329" s="43">
        <v>4129</v>
      </c>
      <c r="C329" s="71" t="s">
        <v>115</v>
      </c>
      <c r="D329" s="18">
        <v>3000</v>
      </c>
      <c r="E329" s="42">
        <v>1000</v>
      </c>
      <c r="F329" s="18">
        <v>3000</v>
      </c>
      <c r="G329" s="19">
        <f>SUM(F329/D329)*100</f>
        <v>100</v>
      </c>
    </row>
    <row r="330" spans="1:7" ht="9.75" customHeight="1">
      <c r="A330" s="36"/>
      <c r="E330" s="15"/>
      <c r="G330" s="16"/>
    </row>
    <row r="331" spans="1:7" ht="15" customHeight="1">
      <c r="A331" s="37" t="s">
        <v>36</v>
      </c>
      <c r="B331" s="37">
        <v>413</v>
      </c>
      <c r="C331" s="36" t="s">
        <v>223</v>
      </c>
      <c r="D331" s="38">
        <f>D332+D333</f>
        <v>255500</v>
      </c>
      <c r="E331" s="38">
        <f>E332+E333</f>
        <v>272500</v>
      </c>
      <c r="F331" s="38">
        <f>F332+F333</f>
        <v>323000</v>
      </c>
      <c r="G331" s="19">
        <f>SUM(F331/D331)*100</f>
        <v>126.4187866927593</v>
      </c>
    </row>
    <row r="332" spans="1:7" ht="15" customHeight="1">
      <c r="A332" s="41"/>
      <c r="B332" s="41">
        <v>4133</v>
      </c>
      <c r="C332" s="20" t="s">
        <v>118</v>
      </c>
      <c r="D332" s="15">
        <v>251000</v>
      </c>
      <c r="E332" s="40">
        <v>268000</v>
      </c>
      <c r="F332" s="15">
        <v>323000</v>
      </c>
      <c r="G332" s="16">
        <f>SUM(F332/D332)*100</f>
        <v>128.68525896414343</v>
      </c>
    </row>
    <row r="333" spans="1:7" ht="15" customHeight="1">
      <c r="A333" s="41"/>
      <c r="B333" s="41">
        <v>4137</v>
      </c>
      <c r="C333" s="20" t="s">
        <v>249</v>
      </c>
      <c r="D333" s="15">
        <v>4500</v>
      </c>
      <c r="E333" s="40">
        <v>4500</v>
      </c>
      <c r="F333" s="15"/>
      <c r="G333" s="16"/>
    </row>
    <row r="334" spans="1:7" ht="9.75" customHeight="1">
      <c r="A334" s="36"/>
      <c r="E334" s="15"/>
      <c r="G334" s="16"/>
    </row>
    <row r="335" spans="1:7" ht="15" customHeight="1">
      <c r="A335" s="37" t="s">
        <v>66</v>
      </c>
      <c r="B335" s="37">
        <v>414</v>
      </c>
      <c r="C335" s="36" t="s">
        <v>181</v>
      </c>
      <c r="D335" s="38">
        <f>D336</f>
        <v>220000</v>
      </c>
      <c r="E335" s="38">
        <f>E336</f>
        <v>220000</v>
      </c>
      <c r="F335" s="38">
        <f>F336</f>
        <v>220000</v>
      </c>
      <c r="G335" s="19">
        <f>SUM(F335/D335)*100</f>
        <v>100</v>
      </c>
    </row>
    <row r="336" spans="1:7" ht="15" customHeight="1">
      <c r="A336" s="39"/>
      <c r="B336" s="39">
        <v>4141</v>
      </c>
      <c r="C336" s="20" t="s">
        <v>149</v>
      </c>
      <c r="D336" s="15">
        <v>220000</v>
      </c>
      <c r="E336" s="40">
        <v>220000</v>
      </c>
      <c r="F336" s="15">
        <v>220000</v>
      </c>
      <c r="G336" s="16">
        <f>SUM(F336/D336)*100</f>
        <v>100</v>
      </c>
    </row>
    <row r="337" spans="1:7" ht="10.5" customHeight="1">
      <c r="A337" s="39"/>
      <c r="B337" s="39"/>
      <c r="C337" s="20"/>
      <c r="D337" s="15"/>
      <c r="E337" s="40"/>
      <c r="F337" s="15"/>
      <c r="G337" s="16"/>
    </row>
    <row r="338" spans="1:7" ht="15" customHeight="1">
      <c r="A338" s="37" t="s">
        <v>68</v>
      </c>
      <c r="B338" s="37">
        <v>415</v>
      </c>
      <c r="C338" s="36" t="s">
        <v>170</v>
      </c>
      <c r="D338" s="18">
        <f>D339</f>
        <v>5000</v>
      </c>
      <c r="E338" s="38">
        <f>E339</f>
        <v>5000</v>
      </c>
      <c r="F338" s="18">
        <f>F339</f>
        <v>5000</v>
      </c>
      <c r="G338" s="55">
        <f>SUM(F338/D338)*100</f>
        <v>100</v>
      </c>
    </row>
    <row r="339" spans="1:7" ht="15" customHeight="1">
      <c r="A339" s="20"/>
      <c r="B339" s="39">
        <v>4152</v>
      </c>
      <c r="C339" s="20" t="s">
        <v>117</v>
      </c>
      <c r="D339" s="15">
        <v>5000</v>
      </c>
      <c r="E339" s="40">
        <v>5000</v>
      </c>
      <c r="F339" s="15">
        <v>5000</v>
      </c>
      <c r="G339" s="16">
        <f>SUM(F339/D339)*100</f>
        <v>100</v>
      </c>
    </row>
    <row r="340" spans="5:7" ht="9.75" customHeight="1">
      <c r="E340" s="38"/>
      <c r="G340" s="16"/>
    </row>
    <row r="341" spans="1:7" ht="15" customHeight="1">
      <c r="A341" s="37" t="s">
        <v>69</v>
      </c>
      <c r="B341" s="37">
        <v>511</v>
      </c>
      <c r="C341" s="36" t="s">
        <v>182</v>
      </c>
      <c r="D341" s="38">
        <f>D342</f>
        <v>150000</v>
      </c>
      <c r="E341" s="38">
        <f>E342</f>
        <v>150000</v>
      </c>
      <c r="F341" s="38">
        <f>F342</f>
        <v>150000</v>
      </c>
      <c r="G341" s="19">
        <f>SUM(F341/D341)*100</f>
        <v>100</v>
      </c>
    </row>
    <row r="342" spans="1:7" ht="15" customHeight="1">
      <c r="A342" s="41"/>
      <c r="B342" s="41">
        <v>5112</v>
      </c>
      <c r="C342" s="54" t="s">
        <v>116</v>
      </c>
      <c r="D342" s="15">
        <v>150000</v>
      </c>
      <c r="E342" s="40">
        <v>150000</v>
      </c>
      <c r="F342" s="15">
        <v>150000</v>
      </c>
      <c r="G342" s="16">
        <f>SUM(F342/D342)*100</f>
        <v>100</v>
      </c>
    </row>
    <row r="343" spans="1:7" ht="9.75" customHeight="1">
      <c r="A343" s="37"/>
      <c r="B343" s="37"/>
      <c r="C343" s="36"/>
      <c r="D343" s="38"/>
      <c r="E343" s="38"/>
      <c r="F343" s="38"/>
      <c r="G343" s="19"/>
    </row>
    <row r="344" spans="1:7" ht="15" customHeight="1">
      <c r="A344" s="37" t="s">
        <v>112</v>
      </c>
      <c r="B344" s="37">
        <v>621</v>
      </c>
      <c r="C344" s="36" t="s">
        <v>183</v>
      </c>
      <c r="D344" s="38">
        <f>D345</f>
        <v>576000</v>
      </c>
      <c r="E344" s="38">
        <f>E345</f>
        <v>576000</v>
      </c>
      <c r="F344" s="38">
        <f>F345</f>
        <v>683215</v>
      </c>
      <c r="G344" s="19">
        <f>SUM(F344/D344)*100</f>
        <v>118.61371527777777</v>
      </c>
    </row>
    <row r="345" spans="1:7" ht="15" customHeight="1">
      <c r="A345" s="41"/>
      <c r="B345" s="41">
        <v>6213</v>
      </c>
      <c r="C345" s="20" t="s">
        <v>171</v>
      </c>
      <c r="D345" s="15">
        <v>576000</v>
      </c>
      <c r="E345" s="40">
        <v>576000</v>
      </c>
      <c r="F345" s="15">
        <v>683215</v>
      </c>
      <c r="G345" s="16">
        <f>SUM(F345/D345)*100</f>
        <v>118.61371527777777</v>
      </c>
    </row>
    <row r="346" spans="1:7" ht="9.75" customHeight="1">
      <c r="A346" s="41"/>
      <c r="B346" s="41"/>
      <c r="C346" s="20"/>
      <c r="D346" s="15"/>
      <c r="E346" s="40"/>
      <c r="F346" s="15"/>
      <c r="G346" s="16"/>
    </row>
    <row r="347" spans="1:7" ht="15" customHeight="1">
      <c r="A347" s="43" t="s">
        <v>161</v>
      </c>
      <c r="B347" s="43">
        <v>6219</v>
      </c>
      <c r="C347" s="36" t="s">
        <v>260</v>
      </c>
      <c r="D347" s="18">
        <v>1000000</v>
      </c>
      <c r="E347" s="38">
        <v>1000000</v>
      </c>
      <c r="F347" s="18"/>
      <c r="G347" s="16"/>
    </row>
    <row r="348" spans="1:7" ht="9.75" customHeight="1">
      <c r="A348" s="37"/>
      <c r="B348" s="37"/>
      <c r="C348" s="36"/>
      <c r="D348" s="15"/>
      <c r="E348" s="15"/>
      <c r="F348" s="15"/>
      <c r="G348" s="16"/>
    </row>
    <row r="349" spans="1:7" ht="15" customHeight="1">
      <c r="A349" s="45"/>
      <c r="B349" s="45"/>
      <c r="C349" s="61" t="s">
        <v>119</v>
      </c>
      <c r="D349" s="65">
        <f>D329+D331+D335+D338+D341+D344+D347</f>
        <v>2209500</v>
      </c>
      <c r="E349" s="65">
        <f>E329+E331+E335+E338+E341+E344+E347</f>
        <v>2224500</v>
      </c>
      <c r="F349" s="65">
        <f>F329+F331+F335+F338+F341+F344+F347</f>
        <v>1384215</v>
      </c>
      <c r="G349" s="59">
        <f>SUM(F349/D349)*100</f>
        <v>62.64833672776646</v>
      </c>
    </row>
    <row r="350" spans="1:7" ht="15" customHeight="1">
      <c r="A350" s="3" t="s">
        <v>168</v>
      </c>
      <c r="B350" s="4" t="s">
        <v>236</v>
      </c>
      <c r="C350" s="79" t="s">
        <v>0</v>
      </c>
      <c r="D350" s="4" t="s">
        <v>225</v>
      </c>
      <c r="E350" s="5" t="s">
        <v>269</v>
      </c>
      <c r="F350" s="4" t="s">
        <v>265</v>
      </c>
      <c r="G350" s="4" t="s">
        <v>73</v>
      </c>
    </row>
    <row r="351" spans="1:7" ht="15" customHeight="1">
      <c r="A351" s="6" t="s">
        <v>167</v>
      </c>
      <c r="B351" s="7"/>
      <c r="C351" s="80"/>
      <c r="D351" s="8" t="s">
        <v>152</v>
      </c>
      <c r="E351" s="8" t="s">
        <v>152</v>
      </c>
      <c r="F351" s="8" t="s">
        <v>263</v>
      </c>
      <c r="G351" s="8" t="s">
        <v>227</v>
      </c>
    </row>
    <row r="352" spans="1:7" ht="15" customHeight="1">
      <c r="A352" s="9">
        <v>1</v>
      </c>
      <c r="B352" s="10">
        <v>2</v>
      </c>
      <c r="C352" s="10">
        <v>3</v>
      </c>
      <c r="D352" s="10">
        <v>4</v>
      </c>
      <c r="E352" s="10">
        <v>5</v>
      </c>
      <c r="F352" s="10">
        <v>6</v>
      </c>
      <c r="G352" s="10">
        <v>7</v>
      </c>
    </row>
    <row r="353" spans="4:7" ht="9.75" customHeight="1">
      <c r="D353" s="15"/>
      <c r="E353" s="15"/>
      <c r="F353" s="15"/>
      <c r="G353" s="16"/>
    </row>
    <row r="354" spans="1:7" ht="15" customHeight="1">
      <c r="A354" s="36" t="s">
        <v>120</v>
      </c>
      <c r="D354" s="15"/>
      <c r="E354" s="15"/>
      <c r="F354" s="15"/>
      <c r="G354" s="16"/>
    </row>
    <row r="355" spans="4:7" ht="9" customHeight="1">
      <c r="D355" s="15"/>
      <c r="E355" s="15"/>
      <c r="F355" s="15"/>
      <c r="G355" s="16"/>
    </row>
    <row r="356" spans="1:7" ht="15" customHeight="1">
      <c r="A356" s="37" t="s">
        <v>2</v>
      </c>
      <c r="B356" s="37">
        <v>411</v>
      </c>
      <c r="C356" s="36" t="s">
        <v>172</v>
      </c>
      <c r="D356" s="38">
        <f>D357+D358</f>
        <v>220800</v>
      </c>
      <c r="E356" s="38">
        <f>E357+E358</f>
        <v>218000</v>
      </c>
      <c r="F356" s="38">
        <f>F357+F358</f>
        <v>209500</v>
      </c>
      <c r="G356" s="19">
        <f>SUM(F356/D356)*100</f>
        <v>94.8822463768116</v>
      </c>
    </row>
    <row r="357" spans="1:7" ht="15" customHeight="1">
      <c r="A357" s="37"/>
      <c r="B357" s="41">
        <v>4111</v>
      </c>
      <c r="C357" s="20" t="s">
        <v>221</v>
      </c>
      <c r="D357" s="15">
        <v>182300</v>
      </c>
      <c r="E357" s="40">
        <v>181000</v>
      </c>
      <c r="F357" s="15">
        <v>174000</v>
      </c>
      <c r="G357" s="16">
        <f>SUM(F357/D357)*100</f>
        <v>95.44706527701591</v>
      </c>
    </row>
    <row r="358" spans="1:7" ht="15" customHeight="1">
      <c r="A358" s="37"/>
      <c r="B358" s="41">
        <v>4112</v>
      </c>
      <c r="C358" s="20" t="s">
        <v>222</v>
      </c>
      <c r="D358" s="15">
        <v>38500</v>
      </c>
      <c r="E358" s="40">
        <v>37000</v>
      </c>
      <c r="F358" s="15">
        <v>35500</v>
      </c>
      <c r="G358" s="16">
        <f>SUM(F358/D358)*100</f>
        <v>92.20779220779221</v>
      </c>
    </row>
    <row r="359" spans="1:7" ht="9.75" customHeight="1">
      <c r="A359" s="41"/>
      <c r="B359" s="41"/>
      <c r="D359" s="15"/>
      <c r="E359" s="38"/>
      <c r="F359" s="15"/>
      <c r="G359" s="16"/>
    </row>
    <row r="360" spans="1:7" ht="15" customHeight="1">
      <c r="A360" s="37" t="s">
        <v>36</v>
      </c>
      <c r="B360" s="37">
        <v>412</v>
      </c>
      <c r="C360" s="36" t="s">
        <v>165</v>
      </c>
      <c r="D360" s="38">
        <f>D361+D362+D363+D364+D365+D366</f>
        <v>45500</v>
      </c>
      <c r="E360" s="38">
        <f>E361+E362+E363+E364+E365+E366</f>
        <v>45500</v>
      </c>
      <c r="F360" s="38">
        <f>F361+F362+F363+F364+F365+F366</f>
        <v>46500</v>
      </c>
      <c r="G360" s="19">
        <f aca="true" t="shared" si="11" ref="G360:G366">SUM(F360/D360)*100</f>
        <v>102.19780219780219</v>
      </c>
    </row>
    <row r="361" spans="1:7" ht="15" customHeight="1">
      <c r="A361" s="41"/>
      <c r="B361" s="41">
        <v>4122</v>
      </c>
      <c r="C361" s="20" t="s">
        <v>173</v>
      </c>
      <c r="D361" s="15">
        <v>16500</v>
      </c>
      <c r="E361" s="40">
        <v>16500</v>
      </c>
      <c r="F361" s="15">
        <v>16500</v>
      </c>
      <c r="G361" s="16">
        <f t="shared" si="11"/>
        <v>100</v>
      </c>
    </row>
    <row r="362" spans="1:7" ht="15" customHeight="1">
      <c r="A362" s="41"/>
      <c r="B362" s="41">
        <v>4123</v>
      </c>
      <c r="C362" s="20" t="s">
        <v>174</v>
      </c>
      <c r="D362" s="15">
        <v>3000</v>
      </c>
      <c r="E362" s="40">
        <v>3000</v>
      </c>
      <c r="F362" s="15">
        <v>3000</v>
      </c>
      <c r="G362" s="16">
        <f t="shared" si="11"/>
        <v>100</v>
      </c>
    </row>
    <row r="363" spans="1:8" ht="15" customHeight="1">
      <c r="A363" s="41"/>
      <c r="B363" s="41">
        <v>4125</v>
      </c>
      <c r="C363" s="20" t="s">
        <v>175</v>
      </c>
      <c r="D363" s="15">
        <v>2000</v>
      </c>
      <c r="E363" s="40">
        <v>2000</v>
      </c>
      <c r="F363" s="15">
        <v>2000</v>
      </c>
      <c r="G363" s="16">
        <f t="shared" si="11"/>
        <v>100</v>
      </c>
      <c r="H363" t="s">
        <v>1</v>
      </c>
    </row>
    <row r="364" spans="1:8" ht="15" customHeight="1">
      <c r="A364" s="41"/>
      <c r="B364" s="41">
        <v>4126</v>
      </c>
      <c r="C364" s="20" t="s">
        <v>176</v>
      </c>
      <c r="D364" s="15">
        <v>5000</v>
      </c>
      <c r="E364" s="40">
        <v>5000</v>
      </c>
      <c r="F364" s="15">
        <v>6000</v>
      </c>
      <c r="G364" s="16">
        <f t="shared" si="11"/>
        <v>120</v>
      </c>
      <c r="H364" t="s">
        <v>1</v>
      </c>
    </row>
    <row r="365" spans="1:7" ht="15" customHeight="1">
      <c r="A365" s="41"/>
      <c r="B365" s="41">
        <v>4127</v>
      </c>
      <c r="C365" s="20" t="s">
        <v>177</v>
      </c>
      <c r="D365" s="15">
        <v>2000</v>
      </c>
      <c r="E365" s="40">
        <v>2000</v>
      </c>
      <c r="F365" s="15">
        <v>2000</v>
      </c>
      <c r="G365" s="16">
        <f t="shared" si="11"/>
        <v>100</v>
      </c>
    </row>
    <row r="366" spans="1:7" ht="15" customHeight="1">
      <c r="A366" s="41"/>
      <c r="B366" s="41">
        <v>4129</v>
      </c>
      <c r="C366" s="20" t="s">
        <v>178</v>
      </c>
      <c r="D366" s="15">
        <v>17000</v>
      </c>
      <c r="E366" s="40">
        <v>17000</v>
      </c>
      <c r="F366" s="15">
        <v>17000</v>
      </c>
      <c r="G366" s="16">
        <f t="shared" si="11"/>
        <v>100</v>
      </c>
    </row>
    <row r="367" spans="1:7" ht="7.5" customHeight="1">
      <c r="A367" s="41"/>
      <c r="B367" s="41"/>
      <c r="C367" s="20"/>
      <c r="D367" s="15"/>
      <c r="E367" s="15"/>
      <c r="F367" s="15"/>
      <c r="G367" s="16"/>
    </row>
    <row r="368" spans="1:7" ht="15" customHeight="1">
      <c r="A368" s="37" t="s">
        <v>66</v>
      </c>
      <c r="B368" s="37">
        <v>416</v>
      </c>
      <c r="C368" s="36" t="s">
        <v>179</v>
      </c>
      <c r="D368" s="38">
        <f>D369+D370+D371+D372</f>
        <v>585000</v>
      </c>
      <c r="E368" s="38">
        <f>E369+E370+E371+E372</f>
        <v>585000</v>
      </c>
      <c r="F368" s="38">
        <f>F369+F370+F371+F372</f>
        <v>580500</v>
      </c>
      <c r="G368" s="19">
        <f>SUM(F368/D368)*100</f>
        <v>99.23076923076923</v>
      </c>
    </row>
    <row r="369" spans="1:7" ht="15" customHeight="1">
      <c r="A369" s="41"/>
      <c r="B369" s="41">
        <v>4161</v>
      </c>
      <c r="C369" s="20" t="s">
        <v>121</v>
      </c>
      <c r="D369" s="15">
        <v>283000</v>
      </c>
      <c r="E369" s="40">
        <v>283000</v>
      </c>
      <c r="F369" s="15">
        <v>283000</v>
      </c>
      <c r="G369" s="16">
        <f>SUM(F369/D369)*100</f>
        <v>100</v>
      </c>
    </row>
    <row r="370" spans="1:7" ht="15" customHeight="1">
      <c r="A370" s="41"/>
      <c r="B370" s="41">
        <v>4162</v>
      </c>
      <c r="C370" s="20" t="s">
        <v>250</v>
      </c>
      <c r="D370" s="15">
        <v>24000</v>
      </c>
      <c r="E370" s="40">
        <v>24000</v>
      </c>
      <c r="F370" s="15">
        <v>20000</v>
      </c>
      <c r="G370" s="16">
        <f>SUM(F370/D370)*100</f>
        <v>83.33333333333334</v>
      </c>
    </row>
    <row r="371" spans="1:7" ht="15" customHeight="1">
      <c r="A371" s="41"/>
      <c r="B371" s="41">
        <v>4163</v>
      </c>
      <c r="C371" s="20" t="s">
        <v>251</v>
      </c>
      <c r="D371" s="15">
        <v>238000</v>
      </c>
      <c r="E371" s="40">
        <v>238000</v>
      </c>
      <c r="F371" s="15">
        <v>232000</v>
      </c>
      <c r="G371" s="16">
        <f>SUM(F371/D371)*100</f>
        <v>97.47899159663865</v>
      </c>
    </row>
    <row r="372" spans="1:7" ht="15" customHeight="1">
      <c r="A372" s="41"/>
      <c r="B372" s="41">
        <v>4169</v>
      </c>
      <c r="C372" s="20" t="s">
        <v>252</v>
      </c>
      <c r="D372" s="15">
        <v>40000</v>
      </c>
      <c r="E372" s="40">
        <v>40000</v>
      </c>
      <c r="F372" s="15">
        <v>45500</v>
      </c>
      <c r="G372" s="16">
        <f>SUM(F372/D372)*100</f>
        <v>113.75</v>
      </c>
    </row>
    <row r="373" spans="1:7" ht="7.5" customHeight="1">
      <c r="A373" s="41"/>
      <c r="B373" s="41"/>
      <c r="C373" s="20"/>
      <c r="D373" s="15"/>
      <c r="E373" s="40"/>
      <c r="F373" s="15"/>
      <c r="G373" s="16"/>
    </row>
    <row r="374" spans="1:7" ht="15" customHeight="1">
      <c r="A374" s="41" t="s">
        <v>68</v>
      </c>
      <c r="B374" s="37">
        <v>5112</v>
      </c>
      <c r="C374" s="36" t="s">
        <v>196</v>
      </c>
      <c r="D374" s="15"/>
      <c r="E374" s="40"/>
      <c r="F374" s="18">
        <v>2000</v>
      </c>
      <c r="G374" s="16"/>
    </row>
    <row r="375" spans="1:7" ht="15" customHeight="1">
      <c r="A375" s="43" t="s">
        <v>69</v>
      </c>
      <c r="B375" s="37">
        <v>5113</v>
      </c>
      <c r="C375" s="36" t="s">
        <v>184</v>
      </c>
      <c r="D375" s="18">
        <v>5000</v>
      </c>
      <c r="E375" s="38">
        <v>5000</v>
      </c>
      <c r="F375" s="18"/>
      <c r="G375" s="16"/>
    </row>
    <row r="376" spans="1:7" ht="9" customHeight="1">
      <c r="A376" s="43"/>
      <c r="B376" s="37"/>
      <c r="C376" s="36"/>
      <c r="D376" s="18"/>
      <c r="E376" s="15"/>
      <c r="F376" s="18"/>
      <c r="G376" s="19"/>
    </row>
    <row r="377" spans="1:7" ht="15" customHeight="1">
      <c r="A377" s="66"/>
      <c r="B377" s="66"/>
      <c r="C377" s="61" t="s">
        <v>122</v>
      </c>
      <c r="D377" s="65">
        <f>D356+D360+D368+D375</f>
        <v>856300</v>
      </c>
      <c r="E377" s="65">
        <f>E356+E360+E368+E375</f>
        <v>853500</v>
      </c>
      <c r="F377" s="65">
        <f>F356+F360+F368+F374</f>
        <v>838500</v>
      </c>
      <c r="G377" s="59">
        <f>SUM(F377/D377)*100</f>
        <v>97.92128926777998</v>
      </c>
    </row>
    <row r="378" spans="1:7" ht="7.5" customHeight="1">
      <c r="A378" s="41"/>
      <c r="B378" s="41"/>
      <c r="C378" s="20"/>
      <c r="E378" s="15"/>
      <c r="G378" s="16"/>
    </row>
    <row r="379" spans="1:7" ht="15" customHeight="1">
      <c r="A379" s="36" t="s">
        <v>123</v>
      </c>
      <c r="E379" s="15"/>
      <c r="G379" s="16"/>
    </row>
    <row r="380" spans="5:7" ht="9.75" customHeight="1">
      <c r="E380" s="15"/>
      <c r="G380" s="16"/>
    </row>
    <row r="381" spans="1:7" ht="15" customHeight="1">
      <c r="A381" s="37" t="s">
        <v>2</v>
      </c>
      <c r="B381" s="37">
        <v>411</v>
      </c>
      <c r="C381" s="36" t="s">
        <v>172</v>
      </c>
      <c r="D381" s="38">
        <f>D382+D383</f>
        <v>170700</v>
      </c>
      <c r="E381" s="38">
        <f>E382+E383</f>
        <v>170700</v>
      </c>
      <c r="F381" s="38">
        <f>F382+F383</f>
        <v>177000</v>
      </c>
      <c r="G381" s="19">
        <f>SUM(F381/D381)*100</f>
        <v>103.69068541300528</v>
      </c>
    </row>
    <row r="382" spans="1:7" ht="15" customHeight="1">
      <c r="A382" s="37"/>
      <c r="B382" s="41">
        <v>4111</v>
      </c>
      <c r="C382" s="20" t="s">
        <v>218</v>
      </c>
      <c r="D382" s="15">
        <v>165000</v>
      </c>
      <c r="E382" s="40">
        <v>165000</v>
      </c>
      <c r="F382" s="15">
        <v>170000</v>
      </c>
      <c r="G382" s="16">
        <f>SUM(F382/D382)*100</f>
        <v>103.03030303030303</v>
      </c>
    </row>
    <row r="383" spans="1:7" ht="15" customHeight="1">
      <c r="A383" s="37"/>
      <c r="B383" s="41">
        <v>4112</v>
      </c>
      <c r="C383" s="20" t="s">
        <v>217</v>
      </c>
      <c r="D383" s="15">
        <v>5700</v>
      </c>
      <c r="E383" s="40">
        <v>5700</v>
      </c>
      <c r="F383" s="15">
        <v>7000</v>
      </c>
      <c r="G383" s="16">
        <f>SUM(F383/D383)*100</f>
        <v>122.80701754385966</v>
      </c>
    </row>
    <row r="384" spans="4:7" ht="9.75" customHeight="1">
      <c r="D384" s="15"/>
      <c r="E384" s="38"/>
      <c r="F384" s="15"/>
      <c r="G384" s="16"/>
    </row>
    <row r="385" spans="1:7" ht="15" customHeight="1">
      <c r="A385" s="37" t="s">
        <v>36</v>
      </c>
      <c r="B385" s="37">
        <v>412</v>
      </c>
      <c r="C385" s="36" t="s">
        <v>165</v>
      </c>
      <c r="D385" s="38">
        <f>D386+D387+D388+D389+D394+D395+D396</f>
        <v>63200</v>
      </c>
      <c r="E385" s="38">
        <f>E386+E387+E388+E389+E394+E395+E396</f>
        <v>63200</v>
      </c>
      <c r="F385" s="38">
        <f>F386+F387+F388+F389+F394+F395+F396</f>
        <v>71700</v>
      </c>
      <c r="G385" s="19">
        <f aca="true" t="shared" si="12" ref="G385:G396">SUM(F385/D385)*100</f>
        <v>113.4493670886076</v>
      </c>
    </row>
    <row r="386" spans="1:7" ht="15" customHeight="1">
      <c r="A386" s="41"/>
      <c r="B386" s="41">
        <v>4122</v>
      </c>
      <c r="C386" s="20" t="s">
        <v>173</v>
      </c>
      <c r="D386" s="15">
        <v>11700</v>
      </c>
      <c r="E386" s="40">
        <v>11700</v>
      </c>
      <c r="F386" s="15">
        <v>11700</v>
      </c>
      <c r="G386" s="16">
        <f t="shared" si="12"/>
        <v>100</v>
      </c>
    </row>
    <row r="387" spans="1:7" ht="15" customHeight="1">
      <c r="A387" s="41"/>
      <c r="B387" s="41">
        <v>4123</v>
      </c>
      <c r="C387" s="20" t="s">
        <v>174</v>
      </c>
      <c r="D387" s="15">
        <v>5000</v>
      </c>
      <c r="E387" s="40">
        <v>5000</v>
      </c>
      <c r="F387" s="15">
        <v>5000</v>
      </c>
      <c r="G387" s="16">
        <f t="shared" si="12"/>
        <v>100</v>
      </c>
    </row>
    <row r="388" spans="1:7" ht="15" customHeight="1">
      <c r="A388" s="41"/>
      <c r="B388" s="41">
        <v>4124</v>
      </c>
      <c r="C388" s="20" t="s">
        <v>180</v>
      </c>
      <c r="D388" s="15">
        <v>33000</v>
      </c>
      <c r="E388" s="40">
        <v>33000</v>
      </c>
      <c r="F388" s="15">
        <v>35000</v>
      </c>
      <c r="G388" s="16">
        <f t="shared" si="12"/>
        <v>106.06060606060606</v>
      </c>
    </row>
    <row r="389" spans="1:7" ht="15" customHeight="1">
      <c r="A389" s="41"/>
      <c r="B389" s="41">
        <v>4125</v>
      </c>
      <c r="C389" s="41" t="s">
        <v>175</v>
      </c>
      <c r="D389" s="15">
        <v>1000</v>
      </c>
      <c r="E389" s="40">
        <v>1500</v>
      </c>
      <c r="F389" s="15">
        <v>1000</v>
      </c>
      <c r="G389" s="16">
        <f>SUM(F389/D389)*100</f>
        <v>100</v>
      </c>
    </row>
    <row r="390" spans="1:7" s="1" customFormat="1" ht="15" customHeight="1">
      <c r="A390" s="3" t="s">
        <v>168</v>
      </c>
      <c r="B390" s="4" t="s">
        <v>236</v>
      </c>
      <c r="C390" s="79" t="s">
        <v>0</v>
      </c>
      <c r="D390" s="4" t="s">
        <v>225</v>
      </c>
      <c r="E390" s="5" t="s">
        <v>269</v>
      </c>
      <c r="F390" s="4" t="s">
        <v>265</v>
      </c>
      <c r="G390" s="4" t="s">
        <v>73</v>
      </c>
    </row>
    <row r="391" spans="1:7" s="1" customFormat="1" ht="15" customHeight="1">
      <c r="A391" s="6" t="s">
        <v>167</v>
      </c>
      <c r="B391" s="7"/>
      <c r="C391" s="80"/>
      <c r="D391" s="8" t="s">
        <v>152</v>
      </c>
      <c r="E391" s="8" t="s">
        <v>152</v>
      </c>
      <c r="F391" s="8" t="s">
        <v>263</v>
      </c>
      <c r="G391" s="8" t="s">
        <v>227</v>
      </c>
    </row>
    <row r="392" spans="1:7" s="1" customFormat="1" ht="15" customHeight="1">
      <c r="A392" s="9">
        <v>1</v>
      </c>
      <c r="B392" s="10">
        <v>2</v>
      </c>
      <c r="C392" s="10">
        <v>3</v>
      </c>
      <c r="D392" s="10">
        <v>4</v>
      </c>
      <c r="E392" s="10">
        <v>5</v>
      </c>
      <c r="F392" s="10">
        <v>6</v>
      </c>
      <c r="G392" s="10">
        <v>7</v>
      </c>
    </row>
    <row r="393" spans="1:7" ht="9" customHeight="1">
      <c r="A393" s="41"/>
      <c r="B393" s="41"/>
      <c r="C393" s="20"/>
      <c r="D393" s="15"/>
      <c r="E393" s="40"/>
      <c r="F393" s="15"/>
      <c r="G393" s="16"/>
    </row>
    <row r="394" spans="1:7" ht="15" customHeight="1">
      <c r="A394" s="41"/>
      <c r="B394" s="41">
        <v>4126</v>
      </c>
      <c r="C394" s="20" t="s">
        <v>176</v>
      </c>
      <c r="D394" s="15">
        <v>1000</v>
      </c>
      <c r="E394" s="40">
        <v>1000</v>
      </c>
      <c r="F394" s="15">
        <v>1000</v>
      </c>
      <c r="G394" s="16">
        <f>SUM(F394/D394)*100</f>
        <v>100</v>
      </c>
    </row>
    <row r="395" spans="1:7" ht="15" customHeight="1">
      <c r="A395" s="41"/>
      <c r="B395" s="41">
        <v>4127</v>
      </c>
      <c r="C395" s="20" t="s">
        <v>177</v>
      </c>
      <c r="D395" s="15">
        <v>1500</v>
      </c>
      <c r="E395" s="40">
        <v>1500</v>
      </c>
      <c r="F395" s="15">
        <v>2000</v>
      </c>
      <c r="G395" s="16">
        <f t="shared" si="12"/>
        <v>133.33333333333331</v>
      </c>
    </row>
    <row r="396" spans="1:7" ht="15" customHeight="1">
      <c r="A396" s="41"/>
      <c r="B396" s="41">
        <v>4129</v>
      </c>
      <c r="C396" s="20" t="s">
        <v>178</v>
      </c>
      <c r="D396" s="15">
        <v>10000</v>
      </c>
      <c r="E396" s="40">
        <v>9500</v>
      </c>
      <c r="F396" s="15">
        <v>16000</v>
      </c>
      <c r="G396" s="16">
        <f t="shared" si="12"/>
        <v>160</v>
      </c>
    </row>
    <row r="397" spans="1:7" ht="9.75" customHeight="1">
      <c r="A397" s="41"/>
      <c r="B397" s="41"/>
      <c r="C397" s="20" t="s">
        <v>1</v>
      </c>
      <c r="D397" s="15"/>
      <c r="E397" s="40"/>
      <c r="F397" s="15"/>
      <c r="G397" s="16"/>
    </row>
    <row r="398" spans="1:7" ht="15" customHeight="1">
      <c r="A398" s="45"/>
      <c r="B398" s="45"/>
      <c r="C398" s="61" t="s">
        <v>124</v>
      </c>
      <c r="D398" s="65">
        <f>D381+D385</f>
        <v>233900</v>
      </c>
      <c r="E398" s="65">
        <f>E381+E385</f>
        <v>233900</v>
      </c>
      <c r="F398" s="65">
        <f>F381+F385</f>
        <v>248700</v>
      </c>
      <c r="G398" s="59">
        <f>SUM(F398/D398)*100</f>
        <v>106.32749038050449</v>
      </c>
    </row>
    <row r="399" spans="1:7" s="1" customFormat="1" ht="9.75" customHeight="1">
      <c r="A399" s="51"/>
      <c r="B399" s="51"/>
      <c r="C399" s="52"/>
      <c r="D399" s="53"/>
      <c r="E399" s="53"/>
      <c r="F399" s="53"/>
      <c r="G399" s="31"/>
    </row>
    <row r="400" spans="1:7" s="1" customFormat="1" ht="15" customHeight="1">
      <c r="A400" s="36" t="s">
        <v>138</v>
      </c>
      <c r="B400" s="44"/>
      <c r="C400" s="44"/>
      <c r="D400" s="15"/>
      <c r="E400" s="15"/>
      <c r="F400" s="15"/>
      <c r="G400" s="16"/>
    </row>
    <row r="401" spans="1:7" s="1" customFormat="1" ht="9.75" customHeight="1">
      <c r="A401" s="2"/>
      <c r="B401" s="2"/>
      <c r="C401" s="2"/>
      <c r="D401" s="15"/>
      <c r="E401" s="15"/>
      <c r="F401" s="15"/>
      <c r="G401" s="16"/>
    </row>
    <row r="402" spans="1:7" s="1" customFormat="1" ht="15" customHeight="1">
      <c r="A402" s="37" t="s">
        <v>2</v>
      </c>
      <c r="B402" s="37">
        <v>411</v>
      </c>
      <c r="C402" s="36" t="s">
        <v>172</v>
      </c>
      <c r="D402" s="38">
        <f>D403+D404</f>
        <v>279300</v>
      </c>
      <c r="E402" s="38">
        <f>E403+E404</f>
        <v>281500</v>
      </c>
      <c r="F402" s="38">
        <f>F403+F404</f>
        <v>285000</v>
      </c>
      <c r="G402" s="19">
        <f>SUM(F402/D402)*100</f>
        <v>102.04081632653062</v>
      </c>
    </row>
    <row r="403" spans="1:7" s="1" customFormat="1" ht="15" customHeight="1">
      <c r="A403" s="37"/>
      <c r="B403" s="41">
        <v>4111</v>
      </c>
      <c r="C403" s="20" t="s">
        <v>218</v>
      </c>
      <c r="D403" s="15">
        <v>222800</v>
      </c>
      <c r="E403" s="15">
        <v>225000</v>
      </c>
      <c r="F403" s="15">
        <v>225000</v>
      </c>
      <c r="G403" s="16">
        <f>SUM(F403/D403)*100</f>
        <v>100.98743267504489</v>
      </c>
    </row>
    <row r="404" spans="1:7" s="1" customFormat="1" ht="15" customHeight="1">
      <c r="A404" s="37"/>
      <c r="B404" s="41">
        <v>4112</v>
      </c>
      <c r="C404" s="20" t="s">
        <v>217</v>
      </c>
      <c r="D404" s="15">
        <v>56500</v>
      </c>
      <c r="E404" s="15">
        <v>56500</v>
      </c>
      <c r="F404" s="15">
        <v>60000</v>
      </c>
      <c r="G404" s="16">
        <f>SUM(F404/D404)*100</f>
        <v>106.19469026548674</v>
      </c>
    </row>
    <row r="405" spans="1:7" s="1" customFormat="1" ht="9.75" customHeight="1">
      <c r="A405" s="37"/>
      <c r="B405" s="41"/>
      <c r="C405" s="20"/>
      <c r="D405" s="15"/>
      <c r="E405" s="15"/>
      <c r="F405" s="15"/>
      <c r="G405" s="16"/>
    </row>
    <row r="406" spans="1:7" ht="15" customHeight="1">
      <c r="A406" s="37" t="s">
        <v>36</v>
      </c>
      <c r="B406" s="37">
        <v>412</v>
      </c>
      <c r="C406" s="36" t="s">
        <v>165</v>
      </c>
      <c r="D406" s="38">
        <f>D407+D408+D409+D410+D411+D412+D413</f>
        <v>31000</v>
      </c>
      <c r="E406" s="38">
        <f>E407+E408+E409+E410+E411+E412+E413</f>
        <v>30100</v>
      </c>
      <c r="F406" s="38">
        <f>F407+F408+F409+F410+F411+F412+F413</f>
        <v>31000</v>
      </c>
      <c r="G406" s="19">
        <f aca="true" t="shared" si="13" ref="G406:G416">SUM(F406/D406)*100</f>
        <v>100</v>
      </c>
    </row>
    <row r="407" spans="1:7" ht="15" customHeight="1">
      <c r="A407" s="41"/>
      <c r="B407" s="41">
        <v>4122</v>
      </c>
      <c r="C407" s="20" t="s">
        <v>173</v>
      </c>
      <c r="D407" s="15">
        <v>11000</v>
      </c>
      <c r="E407" s="40">
        <v>11000</v>
      </c>
      <c r="F407" s="15">
        <v>11000</v>
      </c>
      <c r="G407" s="16">
        <f t="shared" si="13"/>
        <v>100</v>
      </c>
    </row>
    <row r="408" spans="1:7" ht="15" customHeight="1">
      <c r="A408" s="41"/>
      <c r="B408" s="41">
        <v>4123</v>
      </c>
      <c r="C408" s="20" t="s">
        <v>174</v>
      </c>
      <c r="D408" s="15">
        <v>1000</v>
      </c>
      <c r="E408" s="40">
        <v>1000</v>
      </c>
      <c r="F408" s="15">
        <v>1000</v>
      </c>
      <c r="G408" s="16">
        <f t="shared" si="13"/>
        <v>100</v>
      </c>
    </row>
    <row r="409" spans="1:7" ht="15" customHeight="1">
      <c r="A409" s="41"/>
      <c r="B409" s="41">
        <v>4124</v>
      </c>
      <c r="C409" s="20" t="s">
        <v>180</v>
      </c>
      <c r="D409" s="15">
        <v>4000</v>
      </c>
      <c r="E409" s="40">
        <v>2700</v>
      </c>
      <c r="F409" s="15">
        <v>4000</v>
      </c>
      <c r="G409" s="16">
        <f t="shared" si="13"/>
        <v>100</v>
      </c>
    </row>
    <row r="410" spans="1:7" ht="15" customHeight="1">
      <c r="A410" s="41"/>
      <c r="B410" s="41">
        <v>4125</v>
      </c>
      <c r="C410" s="41" t="s">
        <v>175</v>
      </c>
      <c r="D410" s="15">
        <v>2000</v>
      </c>
      <c r="E410" s="40">
        <v>1500</v>
      </c>
      <c r="F410" s="15">
        <v>1000</v>
      </c>
      <c r="G410" s="16">
        <f t="shared" si="13"/>
        <v>50</v>
      </c>
    </row>
    <row r="411" spans="1:7" ht="15" customHeight="1">
      <c r="A411" s="41"/>
      <c r="B411" s="41">
        <v>4126</v>
      </c>
      <c r="C411" s="20" t="s">
        <v>176</v>
      </c>
      <c r="D411" s="15">
        <v>5000</v>
      </c>
      <c r="E411" s="40">
        <v>6000</v>
      </c>
      <c r="F411" s="15">
        <v>5000</v>
      </c>
      <c r="G411" s="16">
        <f t="shared" si="13"/>
        <v>100</v>
      </c>
    </row>
    <row r="412" spans="1:7" ht="15" customHeight="1">
      <c r="A412" s="41"/>
      <c r="B412" s="41">
        <v>4127</v>
      </c>
      <c r="C412" s="20" t="s">
        <v>177</v>
      </c>
      <c r="D412" s="15">
        <v>5000</v>
      </c>
      <c r="E412" s="40">
        <v>3600</v>
      </c>
      <c r="F412" s="15">
        <v>5000</v>
      </c>
      <c r="G412" s="16">
        <f t="shared" si="13"/>
        <v>100</v>
      </c>
    </row>
    <row r="413" spans="1:7" ht="15" customHeight="1">
      <c r="A413" s="41"/>
      <c r="B413" s="41">
        <v>4129</v>
      </c>
      <c r="C413" s="20" t="s">
        <v>178</v>
      </c>
      <c r="D413" s="15">
        <v>3000</v>
      </c>
      <c r="E413" s="40">
        <v>4300</v>
      </c>
      <c r="F413" s="15">
        <v>4000</v>
      </c>
      <c r="G413" s="16">
        <f t="shared" si="13"/>
        <v>133.33333333333331</v>
      </c>
    </row>
    <row r="414" spans="1:7" s="1" customFormat="1" ht="9.75" customHeight="1">
      <c r="A414" s="41"/>
      <c r="B414" s="41"/>
      <c r="C414" s="20" t="s">
        <v>1</v>
      </c>
      <c r="D414" s="15"/>
      <c r="E414" s="15"/>
      <c r="F414" s="15"/>
      <c r="G414" s="16"/>
    </row>
    <row r="415" spans="1:7" s="1" customFormat="1" ht="15" customHeight="1">
      <c r="A415" s="37" t="s">
        <v>66</v>
      </c>
      <c r="B415" s="37">
        <v>5113</v>
      </c>
      <c r="C415" s="36" t="s">
        <v>184</v>
      </c>
      <c r="D415" s="18">
        <v>1000</v>
      </c>
      <c r="E415" s="18">
        <v>1650</v>
      </c>
      <c r="F415" s="18"/>
      <c r="G415" s="16"/>
    </row>
    <row r="416" spans="1:7" s="1" customFormat="1" ht="15" customHeight="1">
      <c r="A416" s="37" t="s">
        <v>68</v>
      </c>
      <c r="B416" s="37">
        <v>5161</v>
      </c>
      <c r="C416" s="36" t="s">
        <v>262</v>
      </c>
      <c r="D416" s="18">
        <v>2000</v>
      </c>
      <c r="E416" s="18">
        <v>1350</v>
      </c>
      <c r="F416" s="18">
        <v>2000</v>
      </c>
      <c r="G416" s="19">
        <f t="shared" si="13"/>
        <v>100</v>
      </c>
    </row>
    <row r="417" spans="1:7" s="1" customFormat="1" ht="9.75" customHeight="1">
      <c r="A417" s="37"/>
      <c r="B417" s="37"/>
      <c r="C417" s="36"/>
      <c r="D417" s="15"/>
      <c r="E417" s="15"/>
      <c r="F417" s="15"/>
      <c r="G417" s="16"/>
    </row>
    <row r="418" spans="1:7" s="1" customFormat="1" ht="15" customHeight="1">
      <c r="A418" s="45"/>
      <c r="B418" s="45"/>
      <c r="C418" s="61" t="s">
        <v>129</v>
      </c>
      <c r="D418" s="65">
        <f>D402+D406+D415+D416</f>
        <v>313300</v>
      </c>
      <c r="E418" s="65">
        <f>E402+E406+E415+E416</f>
        <v>314600</v>
      </c>
      <c r="F418" s="65">
        <f>F402+F406+F415+F416</f>
        <v>318000</v>
      </c>
      <c r="G418" s="59">
        <f>SUM(F418/D418)*100</f>
        <v>101.5001595914459</v>
      </c>
    </row>
    <row r="419" spans="1:7" s="1" customFormat="1" ht="9.75" customHeight="1">
      <c r="A419" s="51"/>
      <c r="B419" s="51"/>
      <c r="C419" s="52"/>
      <c r="D419" s="53"/>
      <c r="E419" s="53"/>
      <c r="F419" s="53"/>
      <c r="G419" s="31"/>
    </row>
    <row r="420" spans="1:7" s="1" customFormat="1" ht="15" customHeight="1">
      <c r="A420" s="36" t="s">
        <v>132</v>
      </c>
      <c r="B420" s="2"/>
      <c r="C420" s="2"/>
      <c r="D420" s="15"/>
      <c r="E420" s="15"/>
      <c r="F420" s="15"/>
      <c r="G420" s="16"/>
    </row>
    <row r="421" spans="1:7" s="1" customFormat="1" ht="9.75" customHeight="1">
      <c r="A421" s="2"/>
      <c r="B421" s="2"/>
      <c r="C421" s="2"/>
      <c r="D421" s="15"/>
      <c r="E421" s="15"/>
      <c r="F421" s="15"/>
      <c r="G421" s="16"/>
    </row>
    <row r="422" spans="1:7" s="1" customFormat="1" ht="15" customHeight="1">
      <c r="A422" s="37" t="s">
        <v>2</v>
      </c>
      <c r="B422" s="37">
        <v>411</v>
      </c>
      <c r="C422" s="36" t="s">
        <v>172</v>
      </c>
      <c r="D422" s="38">
        <f>D423+D424</f>
        <v>64800</v>
      </c>
      <c r="E422" s="38">
        <f>E423+E424</f>
        <v>76500</v>
      </c>
      <c r="F422" s="38">
        <f>F423+F424</f>
        <v>67000</v>
      </c>
      <c r="G422" s="19">
        <f>SUM(F422/D422)*100</f>
        <v>103.39506172839505</v>
      </c>
    </row>
    <row r="423" spans="1:7" s="1" customFormat="1" ht="15" customHeight="1">
      <c r="A423" s="37"/>
      <c r="B423" s="41">
        <v>4111</v>
      </c>
      <c r="C423" s="20" t="s">
        <v>218</v>
      </c>
      <c r="D423" s="15">
        <v>53300</v>
      </c>
      <c r="E423" s="15">
        <v>62400</v>
      </c>
      <c r="F423" s="15">
        <v>54000</v>
      </c>
      <c r="G423" s="16">
        <f>SUM(F423/D423)*100</f>
        <v>101.31332082551594</v>
      </c>
    </row>
    <row r="424" spans="1:7" s="1" customFormat="1" ht="15" customHeight="1">
      <c r="A424" s="37"/>
      <c r="B424" s="41">
        <v>4112</v>
      </c>
      <c r="C424" s="20" t="s">
        <v>217</v>
      </c>
      <c r="D424" s="15">
        <v>11500</v>
      </c>
      <c r="E424" s="15">
        <v>14100</v>
      </c>
      <c r="F424" s="15">
        <v>13000</v>
      </c>
      <c r="G424" s="16">
        <f>SUM(F424/D424)*100</f>
        <v>113.04347826086956</v>
      </c>
    </row>
    <row r="425" spans="1:7" s="1" customFormat="1" ht="8.25" customHeight="1">
      <c r="A425" s="51"/>
      <c r="B425" s="51"/>
      <c r="C425" s="52"/>
      <c r="D425" s="53"/>
      <c r="E425" s="53"/>
      <c r="F425" s="53"/>
      <c r="G425" s="31"/>
    </row>
    <row r="426" spans="1:7" s="1" customFormat="1" ht="15" customHeight="1">
      <c r="A426" s="37" t="s">
        <v>36</v>
      </c>
      <c r="B426" s="37">
        <v>412</v>
      </c>
      <c r="C426" s="36" t="s">
        <v>165</v>
      </c>
      <c r="D426" s="42">
        <f>D427+D428+D433+D434+D435</f>
        <v>17500</v>
      </c>
      <c r="E426" s="42">
        <f>E427+E428+E433+E434+E435</f>
        <v>16400</v>
      </c>
      <c r="F426" s="42">
        <f>F427+F428+F433+F434+F435</f>
        <v>17500</v>
      </c>
      <c r="G426" s="19">
        <f>SUM(F426/D426)*100</f>
        <v>100</v>
      </c>
    </row>
    <row r="427" spans="1:7" s="1" customFormat="1" ht="15" customHeight="1">
      <c r="A427" s="37"/>
      <c r="B427" s="41">
        <v>4122</v>
      </c>
      <c r="C427" s="20" t="s">
        <v>185</v>
      </c>
      <c r="D427" s="15">
        <v>1500</v>
      </c>
      <c r="E427" s="21">
        <v>1500</v>
      </c>
      <c r="F427" s="15">
        <v>1500</v>
      </c>
      <c r="G427" s="16">
        <f>SUM(F427/D427)*100</f>
        <v>100</v>
      </c>
    </row>
    <row r="428" spans="1:7" s="1" customFormat="1" ht="15" customHeight="1">
      <c r="A428" s="37"/>
      <c r="B428" s="41">
        <v>4123</v>
      </c>
      <c r="C428" s="20" t="s">
        <v>174</v>
      </c>
      <c r="D428" s="15">
        <v>2000</v>
      </c>
      <c r="E428" s="21">
        <v>2000</v>
      </c>
      <c r="F428" s="15">
        <v>2000</v>
      </c>
      <c r="G428" s="16">
        <f>SUM(F428/D428)*100</f>
        <v>100</v>
      </c>
    </row>
    <row r="429" spans="1:7" s="1" customFormat="1" ht="15" customHeight="1">
      <c r="A429" s="3" t="s">
        <v>168</v>
      </c>
      <c r="B429" s="4" t="s">
        <v>236</v>
      </c>
      <c r="C429" s="79" t="s">
        <v>0</v>
      </c>
      <c r="D429" s="4" t="s">
        <v>225</v>
      </c>
      <c r="E429" s="5" t="s">
        <v>269</v>
      </c>
      <c r="F429" s="4" t="s">
        <v>265</v>
      </c>
      <c r="G429" s="4" t="s">
        <v>73</v>
      </c>
    </row>
    <row r="430" spans="1:7" s="1" customFormat="1" ht="15" customHeight="1">
      <c r="A430" s="6" t="s">
        <v>167</v>
      </c>
      <c r="B430" s="7"/>
      <c r="C430" s="80"/>
      <c r="D430" s="8" t="s">
        <v>152</v>
      </c>
      <c r="E430" s="8" t="s">
        <v>152</v>
      </c>
      <c r="F430" s="8" t="s">
        <v>263</v>
      </c>
      <c r="G430" s="8" t="s">
        <v>227</v>
      </c>
    </row>
    <row r="431" spans="1:7" s="1" customFormat="1" ht="15" customHeight="1">
      <c r="A431" s="9">
        <v>1</v>
      </c>
      <c r="B431" s="10">
        <v>2</v>
      </c>
      <c r="C431" s="10">
        <v>3</v>
      </c>
      <c r="D431" s="10">
        <v>4</v>
      </c>
      <c r="E431" s="10">
        <v>5</v>
      </c>
      <c r="F431" s="10">
        <v>6</v>
      </c>
      <c r="G431" s="10">
        <v>7</v>
      </c>
    </row>
    <row r="432" spans="1:7" s="1" customFormat="1" ht="9" customHeight="1">
      <c r="A432" s="51"/>
      <c r="B432" s="51"/>
      <c r="C432" s="52"/>
      <c r="D432" s="53"/>
      <c r="E432" s="53"/>
      <c r="F432" s="53"/>
      <c r="G432" s="31"/>
    </row>
    <row r="433" spans="1:7" s="1" customFormat="1" ht="15" customHeight="1">
      <c r="A433" s="37"/>
      <c r="B433" s="41">
        <v>4126</v>
      </c>
      <c r="C433" s="20" t="s">
        <v>176</v>
      </c>
      <c r="D433" s="15">
        <v>1000</v>
      </c>
      <c r="E433" s="15">
        <v>1000</v>
      </c>
      <c r="F433" s="15">
        <v>1000</v>
      </c>
      <c r="G433" s="16">
        <f>SUM(F433/D433)*100</f>
        <v>100</v>
      </c>
    </row>
    <row r="434" spans="1:7" s="1" customFormat="1" ht="15" customHeight="1">
      <c r="A434" s="37"/>
      <c r="B434" s="41">
        <v>4127</v>
      </c>
      <c r="C434" s="20" t="s">
        <v>177</v>
      </c>
      <c r="D434" s="15">
        <v>2000</v>
      </c>
      <c r="E434" s="15">
        <v>900</v>
      </c>
      <c r="F434" s="15">
        <v>2000</v>
      </c>
      <c r="G434" s="16">
        <f>SUM(F434/D434)*100</f>
        <v>100</v>
      </c>
    </row>
    <row r="435" spans="1:7" s="1" customFormat="1" ht="15" customHeight="1">
      <c r="A435" s="37"/>
      <c r="B435" s="41">
        <v>4129</v>
      </c>
      <c r="C435" s="20" t="s">
        <v>178</v>
      </c>
      <c r="D435" s="15">
        <v>11000</v>
      </c>
      <c r="E435" s="15">
        <v>11000</v>
      </c>
      <c r="F435" s="15">
        <v>11000</v>
      </c>
      <c r="G435" s="16">
        <f>SUM(F435/D435)*100</f>
        <v>100</v>
      </c>
    </row>
    <row r="436" spans="1:7" s="1" customFormat="1" ht="7.5" customHeight="1">
      <c r="A436" s="37"/>
      <c r="B436" s="41"/>
      <c r="C436" s="20"/>
      <c r="D436" s="15"/>
      <c r="E436" s="15"/>
      <c r="F436" s="15"/>
      <c r="G436" s="16"/>
    </row>
    <row r="437" spans="1:7" s="1" customFormat="1" ht="15" customHeight="1">
      <c r="A437" s="45"/>
      <c r="B437" s="45"/>
      <c r="C437" s="61" t="s">
        <v>133</v>
      </c>
      <c r="D437" s="65">
        <f>D422+D426</f>
        <v>82300</v>
      </c>
      <c r="E437" s="65">
        <f>E422+E426</f>
        <v>92900</v>
      </c>
      <c r="F437" s="65">
        <f>F422+F426</f>
        <v>84500</v>
      </c>
      <c r="G437" s="59">
        <f>SUM(F437/D437)*100</f>
        <v>102.67314702308627</v>
      </c>
    </row>
    <row r="438" spans="1:7" s="1" customFormat="1" ht="9.75" customHeight="1">
      <c r="A438" s="2"/>
      <c r="B438" s="2"/>
      <c r="C438" s="2"/>
      <c r="D438" s="2"/>
      <c r="E438" s="15"/>
      <c r="F438" s="2"/>
      <c r="G438" s="16"/>
    </row>
    <row r="439" spans="1:7" s="1" customFormat="1" ht="15" customHeight="1">
      <c r="A439" s="36" t="s">
        <v>134</v>
      </c>
      <c r="B439" s="37"/>
      <c r="C439" s="37"/>
      <c r="D439" s="2"/>
      <c r="E439" s="15"/>
      <c r="F439" s="2"/>
      <c r="G439" s="16"/>
    </row>
    <row r="440" spans="1:7" s="1" customFormat="1" ht="8.25" customHeight="1">
      <c r="A440" s="2"/>
      <c r="B440" s="2"/>
      <c r="C440" s="2"/>
      <c r="D440" s="2"/>
      <c r="E440" s="15"/>
      <c r="F440" s="2"/>
      <c r="G440" s="16"/>
    </row>
    <row r="441" spans="1:7" s="1" customFormat="1" ht="15" customHeight="1">
      <c r="A441" s="37" t="s">
        <v>2</v>
      </c>
      <c r="B441" s="37">
        <v>411</v>
      </c>
      <c r="C441" s="36" t="s">
        <v>172</v>
      </c>
      <c r="D441" s="38">
        <f>D442+D443</f>
        <v>47630</v>
      </c>
      <c r="E441" s="38">
        <f>E442+E443</f>
        <v>44700</v>
      </c>
      <c r="F441" s="38">
        <f>F442+F443</f>
        <v>30500</v>
      </c>
      <c r="G441" s="19">
        <f>SUM(F441/D441)*100</f>
        <v>64.03527188746588</v>
      </c>
    </row>
    <row r="442" spans="1:7" s="1" customFormat="1" ht="15" customHeight="1">
      <c r="A442" s="37"/>
      <c r="B442" s="41">
        <v>4111</v>
      </c>
      <c r="C442" s="20" t="s">
        <v>218</v>
      </c>
      <c r="D442" s="15">
        <v>40930</v>
      </c>
      <c r="E442" s="15">
        <v>38000</v>
      </c>
      <c r="F442" s="15">
        <v>27000</v>
      </c>
      <c r="G442" s="16">
        <f>SUM(F442/D442)*100</f>
        <v>65.96628389934034</v>
      </c>
    </row>
    <row r="443" spans="1:7" s="1" customFormat="1" ht="15" customHeight="1">
      <c r="A443" s="37"/>
      <c r="B443" s="41">
        <v>4112</v>
      </c>
      <c r="C443" s="20" t="s">
        <v>217</v>
      </c>
      <c r="D443" s="15">
        <v>6700</v>
      </c>
      <c r="E443" s="15">
        <v>6700</v>
      </c>
      <c r="F443" s="15">
        <v>3500</v>
      </c>
      <c r="G443" s="16">
        <f>SUM(F443/D443)*100</f>
        <v>52.23880597014925</v>
      </c>
    </row>
    <row r="444" spans="1:7" s="1" customFormat="1" ht="9.75" customHeight="1">
      <c r="A444" s="37"/>
      <c r="B444" s="41"/>
      <c r="C444" s="20"/>
      <c r="D444" s="15"/>
      <c r="E444" s="15"/>
      <c r="F444" s="15"/>
      <c r="G444" s="16"/>
    </row>
    <row r="445" spans="1:7" s="1" customFormat="1" ht="15" customHeight="1">
      <c r="A445" s="37" t="s">
        <v>36</v>
      </c>
      <c r="B445" s="37">
        <v>412</v>
      </c>
      <c r="C445" s="36" t="s">
        <v>165</v>
      </c>
      <c r="D445" s="42">
        <f>D446+D447+D448+D449+D450</f>
        <v>20500</v>
      </c>
      <c r="E445" s="42">
        <f>E446+E447+E448+E449+E450</f>
        <v>20500</v>
      </c>
      <c r="F445" s="42">
        <f>F446+F447+F448+F449+F450</f>
        <v>17300</v>
      </c>
      <c r="G445" s="19">
        <f aca="true" t="shared" si="14" ref="G445:G450">SUM(F445/D445)*100</f>
        <v>84.39024390243902</v>
      </c>
    </row>
    <row r="446" spans="1:7" s="1" customFormat="1" ht="15" customHeight="1">
      <c r="A446" s="37"/>
      <c r="B446" s="41">
        <v>4122</v>
      </c>
      <c r="C446" s="20" t="s">
        <v>185</v>
      </c>
      <c r="D446" s="15">
        <v>1000</v>
      </c>
      <c r="E446" s="21">
        <v>1000</v>
      </c>
      <c r="F446" s="15">
        <v>1300</v>
      </c>
      <c r="G446" s="16">
        <f t="shared" si="14"/>
        <v>130</v>
      </c>
    </row>
    <row r="447" spans="1:7" s="1" customFormat="1" ht="15" customHeight="1">
      <c r="A447" s="37"/>
      <c r="B447" s="41">
        <v>4123</v>
      </c>
      <c r="C447" s="20" t="s">
        <v>174</v>
      </c>
      <c r="D447" s="15">
        <v>500</v>
      </c>
      <c r="E447" s="21">
        <v>500</v>
      </c>
      <c r="F447" s="15">
        <v>500</v>
      </c>
      <c r="G447" s="16">
        <f t="shared" si="14"/>
        <v>100</v>
      </c>
    </row>
    <row r="448" spans="1:7" s="1" customFormat="1" ht="15" customHeight="1">
      <c r="A448" s="2"/>
      <c r="B448" s="41">
        <v>4126</v>
      </c>
      <c r="C448" s="20" t="s">
        <v>176</v>
      </c>
      <c r="D448" s="15">
        <v>2500</v>
      </c>
      <c r="E448" s="15">
        <v>2500</v>
      </c>
      <c r="F448" s="15">
        <v>2500</v>
      </c>
      <c r="G448" s="16">
        <f t="shared" si="14"/>
        <v>100</v>
      </c>
    </row>
    <row r="449" spans="1:7" s="1" customFormat="1" ht="15" customHeight="1">
      <c r="A449" s="2"/>
      <c r="B449" s="41">
        <v>4127</v>
      </c>
      <c r="C449" s="20" t="s">
        <v>177</v>
      </c>
      <c r="D449" s="15">
        <v>10000</v>
      </c>
      <c r="E449" s="15">
        <v>10000</v>
      </c>
      <c r="F449" s="15">
        <v>3000</v>
      </c>
      <c r="G449" s="16">
        <f t="shared" si="14"/>
        <v>30</v>
      </c>
    </row>
    <row r="450" spans="1:7" s="1" customFormat="1" ht="15" customHeight="1">
      <c r="A450" s="2"/>
      <c r="B450" s="41">
        <v>4129</v>
      </c>
      <c r="C450" s="20" t="s">
        <v>178</v>
      </c>
      <c r="D450" s="15">
        <v>6500</v>
      </c>
      <c r="E450" s="15">
        <v>6500</v>
      </c>
      <c r="F450" s="15">
        <v>10000</v>
      </c>
      <c r="G450" s="16">
        <f t="shared" si="14"/>
        <v>153.84615384615387</v>
      </c>
    </row>
    <row r="451" spans="1:7" s="1" customFormat="1" ht="9" customHeight="1">
      <c r="A451" s="2"/>
      <c r="B451" s="41"/>
      <c r="C451" s="20"/>
      <c r="D451" s="15"/>
      <c r="E451" s="15"/>
      <c r="F451" s="15"/>
      <c r="G451" s="16"/>
    </row>
    <row r="452" spans="1:7" s="1" customFormat="1" ht="15" customHeight="1">
      <c r="A452" s="37" t="s">
        <v>66</v>
      </c>
      <c r="B452" s="37">
        <v>5113</v>
      </c>
      <c r="C452" s="36" t="s">
        <v>184</v>
      </c>
      <c r="D452" s="18">
        <v>2000</v>
      </c>
      <c r="E452" s="42">
        <v>2000</v>
      </c>
      <c r="F452" s="18"/>
      <c r="G452" s="19"/>
    </row>
    <row r="453" spans="1:7" s="1" customFormat="1" ht="9" customHeight="1">
      <c r="A453" s="2"/>
      <c r="B453" s="41"/>
      <c r="C453" s="20"/>
      <c r="D453" s="15"/>
      <c r="E453" s="15"/>
      <c r="F453" s="15"/>
      <c r="G453" s="16"/>
    </row>
    <row r="454" spans="1:7" s="1" customFormat="1" ht="15" customHeight="1">
      <c r="A454" s="45"/>
      <c r="B454" s="45"/>
      <c r="C454" s="61" t="s">
        <v>135</v>
      </c>
      <c r="D454" s="65">
        <f>D441+D445+D452</f>
        <v>70130</v>
      </c>
      <c r="E454" s="65">
        <f>E441+E445+E452</f>
        <v>67200</v>
      </c>
      <c r="F454" s="65">
        <f>F441+F445+F452</f>
        <v>47800</v>
      </c>
      <c r="G454" s="59">
        <f>SUM(F454/D454)*100</f>
        <v>68.15913303864252</v>
      </c>
    </row>
    <row r="455" ht="7.5" customHeight="1">
      <c r="E455" s="15"/>
    </row>
    <row r="456" spans="1:7" s="1" customFormat="1" ht="15" customHeight="1">
      <c r="A456" s="36" t="s">
        <v>130</v>
      </c>
      <c r="B456" s="2"/>
      <c r="C456" s="2"/>
      <c r="D456" s="2"/>
      <c r="E456" s="15"/>
      <c r="F456" s="2"/>
      <c r="G456" s="16"/>
    </row>
    <row r="457" spans="1:7" s="1" customFormat="1" ht="8.25" customHeight="1">
      <c r="A457" s="2"/>
      <c r="B457" s="2"/>
      <c r="C457" s="2"/>
      <c r="D457" s="2"/>
      <c r="E457" s="15"/>
      <c r="F457" s="2"/>
      <c r="G457" s="16"/>
    </row>
    <row r="458" spans="1:7" s="1" customFormat="1" ht="15" customHeight="1">
      <c r="A458" s="37" t="s">
        <v>2</v>
      </c>
      <c r="B458" s="43">
        <v>4112</v>
      </c>
      <c r="C458" s="36" t="s">
        <v>217</v>
      </c>
      <c r="D458" s="18">
        <v>12000</v>
      </c>
      <c r="E458" s="42">
        <v>12000</v>
      </c>
      <c r="F458" s="18">
        <v>12000</v>
      </c>
      <c r="G458" s="19">
        <f>SUM(F458/D458)*100</f>
        <v>100</v>
      </c>
    </row>
    <row r="459" spans="1:7" s="1" customFormat="1" ht="6.75" customHeight="1">
      <c r="A459" s="41"/>
      <c r="B459" s="41"/>
      <c r="C459" s="2"/>
      <c r="D459" s="15"/>
      <c r="E459" s="15"/>
      <c r="F459" s="15"/>
      <c r="G459" s="16"/>
    </row>
    <row r="460" spans="1:7" s="1" customFormat="1" ht="15" customHeight="1">
      <c r="A460" s="37" t="s">
        <v>36</v>
      </c>
      <c r="B460" s="37">
        <v>412</v>
      </c>
      <c r="C460" s="36" t="s">
        <v>165</v>
      </c>
      <c r="D460" s="42">
        <f>D461+D462+D463+D464+D465+D466+D467</f>
        <v>74500</v>
      </c>
      <c r="E460" s="42">
        <f>E461+E462+E463+E464+E465+E466+E467</f>
        <v>73500</v>
      </c>
      <c r="F460" s="42">
        <f>F461+F462+F463+F464+F465+F466+F467</f>
        <v>76500</v>
      </c>
      <c r="G460" s="19">
        <f aca="true" t="shared" si="15" ref="G460:G466">SUM(F460/D460)*100</f>
        <v>102.68456375838926</v>
      </c>
    </row>
    <row r="461" spans="1:7" s="1" customFormat="1" ht="15" customHeight="1">
      <c r="A461" s="41"/>
      <c r="B461" s="41">
        <v>4122</v>
      </c>
      <c r="C461" s="20" t="s">
        <v>173</v>
      </c>
      <c r="D461" s="15">
        <v>39000</v>
      </c>
      <c r="E461" s="15">
        <v>39000</v>
      </c>
      <c r="F461" s="15">
        <v>40000</v>
      </c>
      <c r="G461" s="16">
        <f t="shared" si="15"/>
        <v>102.56410256410255</v>
      </c>
    </row>
    <row r="462" spans="1:7" s="1" customFormat="1" ht="15" customHeight="1">
      <c r="A462" s="41"/>
      <c r="B462" s="41">
        <v>4123</v>
      </c>
      <c r="C462" s="20" t="s">
        <v>174</v>
      </c>
      <c r="D462" s="15">
        <v>11000</v>
      </c>
      <c r="E462" s="15">
        <v>11000</v>
      </c>
      <c r="F462" s="15">
        <v>11000</v>
      </c>
      <c r="G462" s="16">
        <f t="shared" si="15"/>
        <v>100</v>
      </c>
    </row>
    <row r="463" spans="1:7" s="1" customFormat="1" ht="15.75" customHeight="1">
      <c r="A463" s="41" t="s">
        <v>1</v>
      </c>
      <c r="B463" s="41">
        <v>4124</v>
      </c>
      <c r="C463" s="20" t="s">
        <v>180</v>
      </c>
      <c r="D463" s="15">
        <v>3000</v>
      </c>
      <c r="E463" s="15">
        <v>3000</v>
      </c>
      <c r="F463" s="15">
        <v>3000</v>
      </c>
      <c r="G463" s="16">
        <f t="shared" si="15"/>
        <v>100</v>
      </c>
    </row>
    <row r="464" spans="1:7" s="1" customFormat="1" ht="15" customHeight="1">
      <c r="A464" s="41"/>
      <c r="B464" s="41">
        <v>4125</v>
      </c>
      <c r="C464" s="41" t="s">
        <v>175</v>
      </c>
      <c r="D464" s="15">
        <v>3000</v>
      </c>
      <c r="E464" s="15">
        <v>3000</v>
      </c>
      <c r="F464" s="15">
        <v>4000</v>
      </c>
      <c r="G464" s="16">
        <f t="shared" si="15"/>
        <v>133.33333333333331</v>
      </c>
    </row>
    <row r="465" spans="1:7" s="1" customFormat="1" ht="15" customHeight="1">
      <c r="A465" s="41"/>
      <c r="B465" s="41">
        <v>4126</v>
      </c>
      <c r="C465" s="20" t="s">
        <v>176</v>
      </c>
      <c r="D465" s="15">
        <v>4000</v>
      </c>
      <c r="E465" s="15">
        <v>3000</v>
      </c>
      <c r="F465" s="15">
        <v>4000</v>
      </c>
      <c r="G465" s="16">
        <f t="shared" si="15"/>
        <v>100</v>
      </c>
    </row>
    <row r="466" spans="1:7" s="1" customFormat="1" ht="15" customHeight="1">
      <c r="A466" s="41"/>
      <c r="B466" s="41">
        <v>4127</v>
      </c>
      <c r="C466" s="20" t="s">
        <v>177</v>
      </c>
      <c r="D466" s="15">
        <v>6500</v>
      </c>
      <c r="E466" s="15">
        <v>6500</v>
      </c>
      <c r="F466" s="15">
        <v>6500</v>
      </c>
      <c r="G466" s="16">
        <f t="shared" si="15"/>
        <v>100</v>
      </c>
    </row>
    <row r="467" spans="1:7" s="1" customFormat="1" ht="15" customHeight="1">
      <c r="A467" s="41"/>
      <c r="B467" s="41">
        <v>4129</v>
      </c>
      <c r="C467" s="20" t="s">
        <v>178</v>
      </c>
      <c r="D467" s="15">
        <v>8000</v>
      </c>
      <c r="E467" s="15">
        <v>8000</v>
      </c>
      <c r="F467" s="15">
        <v>8000</v>
      </c>
      <c r="G467" s="16">
        <f>SUM(F467/D467)*100</f>
        <v>100</v>
      </c>
    </row>
    <row r="468" spans="1:7" s="1" customFormat="1" ht="15" customHeight="1">
      <c r="A468" s="37"/>
      <c r="B468" s="37"/>
      <c r="C468" s="36"/>
      <c r="D468" s="18"/>
      <c r="E468" s="42"/>
      <c r="F468" s="18"/>
      <c r="G468" s="19"/>
    </row>
    <row r="469" spans="1:7" s="1" customFormat="1" ht="15" customHeight="1">
      <c r="A469" s="3" t="s">
        <v>168</v>
      </c>
      <c r="B469" s="4" t="s">
        <v>236</v>
      </c>
      <c r="C469" s="79" t="s">
        <v>0</v>
      </c>
      <c r="D469" s="4" t="s">
        <v>225</v>
      </c>
      <c r="E469" s="5" t="s">
        <v>269</v>
      </c>
      <c r="F469" s="4" t="s">
        <v>265</v>
      </c>
      <c r="G469" s="4" t="s">
        <v>73</v>
      </c>
    </row>
    <row r="470" spans="1:7" s="1" customFormat="1" ht="15" customHeight="1">
      <c r="A470" s="6" t="s">
        <v>167</v>
      </c>
      <c r="B470" s="7"/>
      <c r="C470" s="80"/>
      <c r="D470" s="8" t="s">
        <v>152</v>
      </c>
      <c r="E470" s="8" t="s">
        <v>152</v>
      </c>
      <c r="F470" s="8" t="s">
        <v>263</v>
      </c>
      <c r="G470" s="8" t="s">
        <v>227</v>
      </c>
    </row>
    <row r="471" spans="1:7" s="1" customFormat="1" ht="15" customHeight="1">
      <c r="A471" s="9">
        <v>1</v>
      </c>
      <c r="B471" s="10">
        <v>2</v>
      </c>
      <c r="C471" s="10">
        <v>3</v>
      </c>
      <c r="D471" s="10">
        <v>4</v>
      </c>
      <c r="E471" s="10">
        <v>5</v>
      </c>
      <c r="F471" s="10">
        <v>6</v>
      </c>
      <c r="G471" s="10">
        <v>7</v>
      </c>
    </row>
    <row r="472" spans="1:7" s="1" customFormat="1" ht="8.25" customHeight="1">
      <c r="A472" s="2"/>
      <c r="B472" s="41"/>
      <c r="C472" s="20" t="s">
        <v>1</v>
      </c>
      <c r="D472" s="15"/>
      <c r="E472" s="15"/>
      <c r="F472" s="15"/>
      <c r="G472" s="16"/>
    </row>
    <row r="473" spans="1:7" s="1" customFormat="1" ht="15" customHeight="1">
      <c r="A473" s="37" t="s">
        <v>66</v>
      </c>
      <c r="B473" s="37">
        <v>5113</v>
      </c>
      <c r="C473" s="36" t="s">
        <v>184</v>
      </c>
      <c r="D473" s="18">
        <v>3000</v>
      </c>
      <c r="E473" s="42">
        <v>3000</v>
      </c>
      <c r="F473" s="18">
        <v>5000</v>
      </c>
      <c r="G473" s="19">
        <f>SUM(F473/D473)*100</f>
        <v>166.66666666666669</v>
      </c>
    </row>
    <row r="474" spans="1:7" s="1" customFormat="1" ht="15" customHeight="1">
      <c r="A474" s="37" t="s">
        <v>68</v>
      </c>
      <c r="B474" s="37">
        <v>5161</v>
      </c>
      <c r="C474" s="36" t="s">
        <v>262</v>
      </c>
      <c r="D474" s="18">
        <v>1000</v>
      </c>
      <c r="E474" s="42">
        <v>1000</v>
      </c>
      <c r="F474" s="18">
        <v>1000</v>
      </c>
      <c r="G474" s="19">
        <f>SUM(F474/D474)*100</f>
        <v>100</v>
      </c>
    </row>
    <row r="475" spans="1:7" s="1" customFormat="1" ht="9.75" customHeight="1">
      <c r="A475" s="37"/>
      <c r="B475" s="37"/>
      <c r="C475" s="36"/>
      <c r="D475" s="15"/>
      <c r="E475" s="15"/>
      <c r="F475" s="15"/>
      <c r="G475" s="16"/>
    </row>
    <row r="476" spans="1:7" s="1" customFormat="1" ht="15" customHeight="1">
      <c r="A476" s="45"/>
      <c r="B476" s="45"/>
      <c r="C476" s="61" t="s">
        <v>131</v>
      </c>
      <c r="D476" s="65">
        <f>D458+D460+D473+D474</f>
        <v>90500</v>
      </c>
      <c r="E476" s="65">
        <f>E458+E460+E473+E474</f>
        <v>89500</v>
      </c>
      <c r="F476" s="65">
        <f>F458+F460+F473+F474</f>
        <v>94500</v>
      </c>
      <c r="G476" s="59">
        <f>SUM(F476/D476)*100</f>
        <v>104.41988950276244</v>
      </c>
    </row>
    <row r="477" spans="1:7" s="1" customFormat="1" ht="9.75" customHeight="1">
      <c r="A477" s="51"/>
      <c r="B477" s="51"/>
      <c r="C477" s="52"/>
      <c r="D477" s="53"/>
      <c r="E477" s="53"/>
      <c r="F477" s="53"/>
      <c r="G477" s="31"/>
    </row>
    <row r="478" spans="1:7" ht="15" customHeight="1">
      <c r="A478" s="36" t="s">
        <v>125</v>
      </c>
      <c r="D478" s="15"/>
      <c r="E478" s="15"/>
      <c r="F478" s="15"/>
      <c r="G478" s="16"/>
    </row>
    <row r="479" spans="4:7" ht="8.25" customHeight="1">
      <c r="D479" s="15"/>
      <c r="E479" s="15"/>
      <c r="F479" s="15"/>
      <c r="G479" s="16"/>
    </row>
    <row r="480" spans="1:7" s="1" customFormat="1" ht="15" customHeight="1">
      <c r="A480" s="37" t="s">
        <v>2</v>
      </c>
      <c r="B480" s="37">
        <v>411</v>
      </c>
      <c r="C480" s="36" t="s">
        <v>172</v>
      </c>
      <c r="D480" s="38">
        <f>D481+D482</f>
        <v>384000</v>
      </c>
      <c r="E480" s="38">
        <f>E481+E482</f>
        <v>387000</v>
      </c>
      <c r="F480" s="38">
        <f>F481+F482</f>
        <v>394000</v>
      </c>
      <c r="G480" s="19">
        <f>SUM(F480/D480)*100</f>
        <v>102.60416666666667</v>
      </c>
    </row>
    <row r="481" spans="1:7" s="1" customFormat="1" ht="15" customHeight="1">
      <c r="A481" s="37"/>
      <c r="B481" s="41">
        <v>4111</v>
      </c>
      <c r="C481" s="20" t="s">
        <v>218</v>
      </c>
      <c r="D481" s="15">
        <v>302000</v>
      </c>
      <c r="E481" s="15">
        <v>307000</v>
      </c>
      <c r="F481" s="15">
        <v>305000</v>
      </c>
      <c r="G481" s="16">
        <f>SUM(F481/D481)*100</f>
        <v>100.99337748344371</v>
      </c>
    </row>
    <row r="482" spans="1:7" s="1" customFormat="1" ht="15" customHeight="1">
      <c r="A482" s="37"/>
      <c r="B482" s="41">
        <v>4112</v>
      </c>
      <c r="C482" s="20" t="s">
        <v>217</v>
      </c>
      <c r="D482" s="15">
        <v>82000</v>
      </c>
      <c r="E482" s="15">
        <v>80000</v>
      </c>
      <c r="F482" s="15">
        <v>89000</v>
      </c>
      <c r="G482" s="16">
        <f>SUM(F482/D482)*100</f>
        <v>108.53658536585367</v>
      </c>
    </row>
    <row r="483" spans="1:7" ht="8.25" customHeight="1">
      <c r="A483" s="41"/>
      <c r="B483" s="41"/>
      <c r="E483" s="15"/>
      <c r="G483" s="16"/>
    </row>
    <row r="484" spans="1:7" ht="15" customHeight="1">
      <c r="A484" s="37" t="s">
        <v>36</v>
      </c>
      <c r="B484" s="37">
        <v>412</v>
      </c>
      <c r="C484" s="36" t="s">
        <v>165</v>
      </c>
      <c r="D484" s="38">
        <f>D485+D486+D487+D488+D489+D490+D491</f>
        <v>114800</v>
      </c>
      <c r="E484" s="38">
        <f>E485+E486+E487+E488+E489+E490+E491</f>
        <v>114300</v>
      </c>
      <c r="F484" s="38">
        <f>F485+F486+F487+F488+F489+F490+F491</f>
        <v>122800</v>
      </c>
      <c r="G484" s="19">
        <f aca="true" t="shared" si="16" ref="G484:G494">SUM(F484/D484)*100</f>
        <v>106.96864111498259</v>
      </c>
    </row>
    <row r="485" spans="1:7" ht="15" customHeight="1">
      <c r="A485" s="37"/>
      <c r="B485" s="39">
        <v>4121</v>
      </c>
      <c r="C485" s="20" t="s">
        <v>186</v>
      </c>
      <c r="D485" s="40">
        <v>8000</v>
      </c>
      <c r="E485" s="40">
        <v>8000</v>
      </c>
      <c r="F485" s="40">
        <v>2300</v>
      </c>
      <c r="G485" s="16">
        <f t="shared" si="16"/>
        <v>28.749999999999996</v>
      </c>
    </row>
    <row r="486" spans="1:7" ht="15" customHeight="1">
      <c r="A486" s="41"/>
      <c r="B486" s="41">
        <v>4122</v>
      </c>
      <c r="C486" s="20" t="s">
        <v>173</v>
      </c>
      <c r="D486" s="15">
        <v>35000</v>
      </c>
      <c r="E486" s="15">
        <v>35000</v>
      </c>
      <c r="F486" s="15">
        <v>35000</v>
      </c>
      <c r="G486" s="16">
        <f t="shared" si="16"/>
        <v>100</v>
      </c>
    </row>
    <row r="487" spans="1:7" ht="15" customHeight="1">
      <c r="A487" s="41"/>
      <c r="B487" s="41">
        <v>4123</v>
      </c>
      <c r="C487" s="20" t="s">
        <v>174</v>
      </c>
      <c r="D487" s="15">
        <v>10000</v>
      </c>
      <c r="E487" s="15">
        <v>10000</v>
      </c>
      <c r="F487" s="15">
        <v>10000</v>
      </c>
      <c r="G487" s="16">
        <f t="shared" si="16"/>
        <v>100</v>
      </c>
    </row>
    <row r="488" spans="1:7" ht="15" customHeight="1">
      <c r="A488" s="41"/>
      <c r="B488" s="41">
        <v>4125</v>
      </c>
      <c r="C488" s="41" t="s">
        <v>175</v>
      </c>
      <c r="D488" s="15">
        <v>8500</v>
      </c>
      <c r="E488" s="15">
        <v>8000</v>
      </c>
      <c r="F488" s="15">
        <v>5500</v>
      </c>
      <c r="G488" s="16">
        <f t="shared" si="16"/>
        <v>64.70588235294117</v>
      </c>
    </row>
    <row r="489" spans="1:7" ht="15" customHeight="1">
      <c r="A489" s="41"/>
      <c r="B489" s="41">
        <v>4126</v>
      </c>
      <c r="C489" s="20" t="s">
        <v>176</v>
      </c>
      <c r="D489" s="15">
        <v>2000</v>
      </c>
      <c r="E489" s="15">
        <v>2000</v>
      </c>
      <c r="F489" s="15">
        <v>5000</v>
      </c>
      <c r="G489" s="16">
        <f t="shared" si="16"/>
        <v>250</v>
      </c>
    </row>
    <row r="490" spans="1:7" ht="15" customHeight="1">
      <c r="A490" s="41"/>
      <c r="B490" s="41">
        <v>4127</v>
      </c>
      <c r="C490" s="20" t="s">
        <v>177</v>
      </c>
      <c r="D490" s="15">
        <v>10000</v>
      </c>
      <c r="E490" s="15">
        <v>10000</v>
      </c>
      <c r="F490" s="15">
        <v>10000</v>
      </c>
      <c r="G490" s="16">
        <f t="shared" si="16"/>
        <v>100</v>
      </c>
    </row>
    <row r="491" spans="1:7" ht="15" customHeight="1">
      <c r="A491" s="41"/>
      <c r="B491" s="41">
        <v>4129</v>
      </c>
      <c r="C491" s="20" t="s">
        <v>178</v>
      </c>
      <c r="D491" s="15">
        <v>41300</v>
      </c>
      <c r="E491" s="15">
        <v>41300</v>
      </c>
      <c r="F491" s="15">
        <v>55000</v>
      </c>
      <c r="G491" s="16">
        <f t="shared" si="16"/>
        <v>133.17191283292976</v>
      </c>
    </row>
    <row r="492" spans="1:7" ht="6.75" customHeight="1">
      <c r="A492" s="41"/>
      <c r="B492" s="41"/>
      <c r="D492" s="15"/>
      <c r="E492" s="15"/>
      <c r="F492" s="15"/>
      <c r="G492" s="16"/>
    </row>
    <row r="493" spans="1:7" s="1" customFormat="1" ht="15" customHeight="1">
      <c r="A493" s="37" t="s">
        <v>66</v>
      </c>
      <c r="B493" s="37">
        <v>5113</v>
      </c>
      <c r="C493" s="36" t="s">
        <v>184</v>
      </c>
      <c r="D493" s="18">
        <v>10200</v>
      </c>
      <c r="E493" s="42">
        <v>10200</v>
      </c>
      <c r="F493" s="18">
        <v>5000</v>
      </c>
      <c r="G493" s="19">
        <f t="shared" si="16"/>
        <v>49.01960784313725</v>
      </c>
    </row>
    <row r="494" spans="1:7" s="1" customFormat="1" ht="15" customHeight="1">
      <c r="A494" s="37" t="s">
        <v>68</v>
      </c>
      <c r="B494" s="37">
        <v>5171</v>
      </c>
      <c r="C494" s="36" t="s">
        <v>245</v>
      </c>
      <c r="D494" s="18">
        <v>11000</v>
      </c>
      <c r="E494" s="42">
        <v>8500</v>
      </c>
      <c r="F494" s="18">
        <v>9000</v>
      </c>
      <c r="G494" s="19">
        <f t="shared" si="16"/>
        <v>81.81818181818183</v>
      </c>
    </row>
    <row r="495" spans="1:7" ht="6.75" customHeight="1">
      <c r="A495" s="41"/>
      <c r="B495" s="41"/>
      <c r="D495" s="15"/>
      <c r="E495" s="15"/>
      <c r="F495" s="15"/>
      <c r="G495" s="16"/>
    </row>
    <row r="496" spans="1:7" ht="15" customHeight="1">
      <c r="A496" s="45"/>
      <c r="B496" s="45"/>
      <c r="C496" s="61" t="s">
        <v>126</v>
      </c>
      <c r="D496" s="65">
        <f>D480+D484+D493+D494</f>
        <v>520000</v>
      </c>
      <c r="E496" s="65">
        <f>E480+E484+E493+E494</f>
        <v>520000</v>
      </c>
      <c r="F496" s="65">
        <f>F480+F484+F493+F494</f>
        <v>530800</v>
      </c>
      <c r="G496" s="59">
        <f>SUM(F496/D496)*100</f>
        <v>102.0769230769231</v>
      </c>
    </row>
    <row r="497" ht="15.75">
      <c r="E497" s="15"/>
    </row>
    <row r="498" ht="15.75">
      <c r="E498" s="15"/>
    </row>
    <row r="499" ht="15.75">
      <c r="E499" s="15"/>
    </row>
    <row r="500" ht="15.75">
      <c r="E500" s="15"/>
    </row>
    <row r="501" ht="15.75">
      <c r="E501" s="15"/>
    </row>
    <row r="502" ht="15.75">
      <c r="E502" s="15"/>
    </row>
    <row r="503" ht="15.75">
      <c r="E503" s="15"/>
    </row>
    <row r="504" ht="15.75">
      <c r="E504" s="15"/>
    </row>
    <row r="505" ht="15.75">
      <c r="E505" s="15"/>
    </row>
    <row r="506" ht="15.75">
      <c r="E506" s="15"/>
    </row>
    <row r="507" spans="1:7" ht="15" customHeight="1">
      <c r="A507" s="3" t="s">
        <v>168</v>
      </c>
      <c r="B507" s="4" t="s">
        <v>236</v>
      </c>
      <c r="C507" s="79" t="s">
        <v>0</v>
      </c>
      <c r="D507" s="4" t="s">
        <v>225</v>
      </c>
      <c r="E507" s="5" t="s">
        <v>269</v>
      </c>
      <c r="F507" s="4" t="s">
        <v>265</v>
      </c>
      <c r="G507" s="4" t="s">
        <v>73</v>
      </c>
    </row>
    <row r="508" spans="1:7" ht="15" customHeight="1">
      <c r="A508" s="6" t="s">
        <v>167</v>
      </c>
      <c r="B508" s="7"/>
      <c r="C508" s="80"/>
      <c r="D508" s="8" t="s">
        <v>152</v>
      </c>
      <c r="E508" s="8" t="s">
        <v>152</v>
      </c>
      <c r="F508" s="8" t="s">
        <v>263</v>
      </c>
      <c r="G508" s="8" t="s">
        <v>227</v>
      </c>
    </row>
    <row r="509" spans="1:7" ht="15" customHeight="1">
      <c r="A509" s="9">
        <v>1</v>
      </c>
      <c r="B509" s="10">
        <v>2</v>
      </c>
      <c r="C509" s="10">
        <v>3</v>
      </c>
      <c r="D509" s="10">
        <v>4</v>
      </c>
      <c r="E509" s="10">
        <v>5</v>
      </c>
      <c r="F509" s="10">
        <v>6</v>
      </c>
      <c r="G509" s="10">
        <v>7</v>
      </c>
    </row>
    <row r="510" spans="2:7" ht="9.75" customHeight="1">
      <c r="B510" s="37"/>
      <c r="C510" s="36"/>
      <c r="D510" s="15"/>
      <c r="E510" s="24"/>
      <c r="F510" s="15"/>
      <c r="G510" s="16"/>
    </row>
    <row r="511" spans="1:7" ht="15" customHeight="1">
      <c r="A511" s="36" t="s">
        <v>127</v>
      </c>
      <c r="D511" s="15"/>
      <c r="E511" s="24"/>
      <c r="F511" s="15"/>
      <c r="G511" s="16"/>
    </row>
    <row r="512" spans="1:7" ht="9.75" customHeight="1">
      <c r="A512" s="36"/>
      <c r="D512" s="15"/>
      <c r="E512" s="24"/>
      <c r="F512" s="15"/>
      <c r="G512" s="16"/>
    </row>
    <row r="513" spans="1:7" ht="15" customHeight="1">
      <c r="A513" s="37" t="s">
        <v>2</v>
      </c>
      <c r="B513" s="37">
        <v>412</v>
      </c>
      <c r="C513" s="36" t="s">
        <v>165</v>
      </c>
      <c r="D513" s="42">
        <f>D514+D515+D516+D517+D518+D519+D520</f>
        <v>19800</v>
      </c>
      <c r="E513" s="42">
        <f>E514+E515+E516+E517+E518+E519+E520</f>
        <v>18800</v>
      </c>
      <c r="F513" s="42">
        <f>F514+F515+F516+F517+F518+F519+F520</f>
        <v>19800</v>
      </c>
      <c r="G513" s="19">
        <f aca="true" t="shared" si="17" ref="G513:G523">SUM(F513/D513)*100</f>
        <v>100</v>
      </c>
    </row>
    <row r="514" spans="2:7" ht="15" customHeight="1">
      <c r="B514" s="41">
        <v>4122</v>
      </c>
      <c r="C514" s="20" t="s">
        <v>173</v>
      </c>
      <c r="D514" s="15">
        <v>6000</v>
      </c>
      <c r="E514" s="15">
        <v>6000</v>
      </c>
      <c r="F514" s="15">
        <v>6000</v>
      </c>
      <c r="G514" s="16">
        <f t="shared" si="17"/>
        <v>100</v>
      </c>
    </row>
    <row r="515" spans="2:7" ht="15" customHeight="1">
      <c r="B515" s="41">
        <v>4123</v>
      </c>
      <c r="C515" s="20" t="s">
        <v>174</v>
      </c>
      <c r="D515" s="15">
        <v>2000</v>
      </c>
      <c r="E515" s="15">
        <v>2000</v>
      </c>
      <c r="F515" s="15">
        <v>2000</v>
      </c>
      <c r="G515" s="16">
        <f t="shared" si="17"/>
        <v>100</v>
      </c>
    </row>
    <row r="516" spans="2:7" ht="15" customHeight="1">
      <c r="B516" s="41">
        <v>4124</v>
      </c>
      <c r="C516" s="20" t="s">
        <v>180</v>
      </c>
      <c r="D516" s="15">
        <v>1000</v>
      </c>
      <c r="E516" s="15">
        <v>500</v>
      </c>
      <c r="F516" s="15">
        <v>1000</v>
      </c>
      <c r="G516" s="16">
        <f t="shared" si="17"/>
        <v>100</v>
      </c>
    </row>
    <row r="517" spans="2:7" ht="15" customHeight="1">
      <c r="B517" s="41">
        <v>4125</v>
      </c>
      <c r="C517" s="41" t="s">
        <v>175</v>
      </c>
      <c r="D517" s="15">
        <v>300</v>
      </c>
      <c r="E517" s="15">
        <v>300</v>
      </c>
      <c r="F517" s="15">
        <v>300</v>
      </c>
      <c r="G517" s="16">
        <f t="shared" si="17"/>
        <v>100</v>
      </c>
    </row>
    <row r="518" spans="2:7" ht="15" customHeight="1">
      <c r="B518" s="41">
        <v>4126</v>
      </c>
      <c r="C518" s="20" t="s">
        <v>176</v>
      </c>
      <c r="D518" s="15">
        <v>1000</v>
      </c>
      <c r="E518" s="15">
        <v>1500</v>
      </c>
      <c r="F518" s="15">
        <v>1000</v>
      </c>
      <c r="G518" s="16">
        <f t="shared" si="17"/>
        <v>100</v>
      </c>
    </row>
    <row r="519" spans="2:7" ht="15" customHeight="1">
      <c r="B519" s="41">
        <v>4127</v>
      </c>
      <c r="C519" s="20" t="s">
        <v>177</v>
      </c>
      <c r="D519" s="15">
        <v>1000</v>
      </c>
      <c r="E519" s="15">
        <v>1000</v>
      </c>
      <c r="F519" s="15">
        <v>1000</v>
      </c>
      <c r="G519" s="16">
        <f t="shared" si="17"/>
        <v>100</v>
      </c>
    </row>
    <row r="520" spans="2:7" ht="15.75" customHeight="1">
      <c r="B520" s="41">
        <v>4129</v>
      </c>
      <c r="C520" s="20" t="s">
        <v>178</v>
      </c>
      <c r="D520" s="15">
        <v>8500</v>
      </c>
      <c r="E520" s="15">
        <v>7500</v>
      </c>
      <c r="F520" s="15">
        <v>8500</v>
      </c>
      <c r="G520" s="16">
        <f t="shared" si="17"/>
        <v>100</v>
      </c>
    </row>
    <row r="521" spans="2:7" ht="10.5" customHeight="1">
      <c r="B521" s="41"/>
      <c r="C521" s="20"/>
      <c r="D521" s="15"/>
      <c r="E521" s="15"/>
      <c r="F521" s="15"/>
      <c r="G521" s="16"/>
    </row>
    <row r="522" spans="1:7" ht="15" customHeight="1">
      <c r="A522" s="36" t="s">
        <v>36</v>
      </c>
      <c r="B522" s="37">
        <v>4152</v>
      </c>
      <c r="C522" s="36" t="s">
        <v>259</v>
      </c>
      <c r="D522" s="18">
        <v>400</v>
      </c>
      <c r="E522" s="42">
        <v>400</v>
      </c>
      <c r="F522" s="18">
        <v>400</v>
      </c>
      <c r="G522" s="19">
        <f t="shared" si="17"/>
        <v>100</v>
      </c>
    </row>
    <row r="523" spans="1:7" ht="15" customHeight="1">
      <c r="A523" s="36" t="s">
        <v>66</v>
      </c>
      <c r="B523" s="37">
        <v>5113</v>
      </c>
      <c r="C523" s="36" t="s">
        <v>184</v>
      </c>
      <c r="D523" s="18">
        <v>5000</v>
      </c>
      <c r="E523" s="42">
        <v>6000</v>
      </c>
      <c r="F523" s="18">
        <v>5000</v>
      </c>
      <c r="G523" s="19">
        <f t="shared" si="17"/>
        <v>100</v>
      </c>
    </row>
    <row r="524" spans="1:7" ht="9.75" customHeight="1">
      <c r="A524" s="37"/>
      <c r="B524" s="37"/>
      <c r="C524" s="36"/>
      <c r="D524" s="18"/>
      <c r="E524" s="18"/>
      <c r="F524" s="18"/>
      <c r="G524" s="19"/>
    </row>
    <row r="525" spans="1:7" ht="15" customHeight="1">
      <c r="A525" s="45"/>
      <c r="B525" s="45"/>
      <c r="C525" s="61" t="s">
        <v>128</v>
      </c>
      <c r="D525" s="65">
        <f>D513+D522+D523</f>
        <v>25200</v>
      </c>
      <c r="E525" s="65">
        <f>E513+E522+E523</f>
        <v>25200</v>
      </c>
      <c r="F525" s="65">
        <f>F513+F522+F523</f>
        <v>25200</v>
      </c>
      <c r="G525" s="59">
        <f>SUM(F525/D525)*100</f>
        <v>100</v>
      </c>
    </row>
    <row r="526" spans="1:7" ht="9.75" customHeight="1">
      <c r="A526" s="51"/>
      <c r="B526" s="51"/>
      <c r="C526" s="52"/>
      <c r="D526" s="53"/>
      <c r="E526" s="53"/>
      <c r="F526" s="53"/>
      <c r="G526" s="31"/>
    </row>
    <row r="527" spans="1:8" ht="15" customHeight="1">
      <c r="A527" s="45"/>
      <c r="B527" s="45"/>
      <c r="C527" s="46" t="s">
        <v>136</v>
      </c>
      <c r="D527" s="47">
        <f>D172+D179+D225+D233+D282+D325+D349+D377+D398+D418+D437+D454+D476+D496+D525</f>
        <v>14207460</v>
      </c>
      <c r="E527" s="47">
        <f>E172+E179+E225+E233+E282+E325+E349+E377+E398+E418+E437+E454+E476+E496+E525</f>
        <v>13060207</v>
      </c>
      <c r="F527" s="47">
        <f>F172+F179+F225+F233+F282+F325+F349+F377+F398+F418+F437+F454+F476+F496+F525</f>
        <v>11384673</v>
      </c>
      <c r="G527" s="59">
        <f>SUM(F527/D527)*100</f>
        <v>80.13165618625709</v>
      </c>
      <c r="H527" s="50"/>
    </row>
  </sheetData>
  <sheetProtection/>
  <mergeCells count="17">
    <mergeCell ref="C310:C311"/>
    <mergeCell ref="C507:C508"/>
    <mergeCell ref="C350:C351"/>
    <mergeCell ref="C157:C158"/>
    <mergeCell ref="C234:C235"/>
    <mergeCell ref="C194:C195"/>
    <mergeCell ref="C390:C391"/>
    <mergeCell ref="C429:C430"/>
    <mergeCell ref="C469:C470"/>
    <mergeCell ref="C271:C272"/>
    <mergeCell ref="C115:C116"/>
    <mergeCell ref="A1:D1"/>
    <mergeCell ref="C155:D155"/>
    <mergeCell ref="C38:C39"/>
    <mergeCell ref="C3:C4"/>
    <mergeCell ref="C76:C77"/>
    <mergeCell ref="C154:D154"/>
  </mergeCells>
  <printOptions/>
  <pageMargins left="1.1811023622047245" right="0.5905511811023623" top="0.3937007874015748" bottom="0.5905511811023623" header="0.1968503937007874" footer="0.5905511811023623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3" sqref="A3"/>
    </sheetView>
  </sheetViews>
  <sheetFormatPr defaultColWidth="9.140625" defaultRowHeight="15"/>
  <cols>
    <col min="1" max="1" width="6.8515625" style="2" customWidth="1"/>
    <col min="2" max="2" width="7.421875" style="2" customWidth="1"/>
    <col min="3" max="3" width="51.7109375" style="2" customWidth="1"/>
    <col min="4" max="4" width="12.7109375" style="2" customWidth="1"/>
    <col min="5" max="5" width="17.140625" style="2" customWidth="1"/>
    <col min="6" max="6" width="14.28125" style="2" customWidth="1"/>
    <col min="7" max="8" width="10.140625" style="2" bestFit="1" customWidth="1"/>
  </cols>
  <sheetData>
    <row r="1" ht="15" customHeight="1"/>
  </sheetData>
  <sheetProtection/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2011-11-08T10:48:23Z</cp:lastPrinted>
  <dcterms:created xsi:type="dcterms:W3CDTF">2006-09-16T00:00:00Z</dcterms:created>
  <dcterms:modified xsi:type="dcterms:W3CDTF">2011-11-08T12:47:54Z</dcterms:modified>
  <cp:category/>
  <cp:version/>
  <cp:contentType/>
  <cp:contentStatus/>
</cp:coreProperties>
</file>